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codeName="ThisWorkbook" defaultThemeVersion="166925"/>
  <xr:revisionPtr revIDLastSave="0" documentId="13_ncr:1_{EE23C61F-F7EE-4D1C-88B0-2E15DEC98B8C}" xr6:coauthVersionLast="47" xr6:coauthVersionMax="47" xr10:uidLastSave="{00000000-0000-0000-0000-000000000000}"/>
  <bookViews>
    <workbookView xWindow="0" yWindow="336" windowWidth="22356" windowHeight="13344" tabRatio="796" firstSheet="1" activeTab="1" xr2:uid="{00000000-000D-0000-FFFF-FFFF00000000}"/>
  </bookViews>
  <sheets>
    <sheet name="付表３－２" sheetId="27" state="hidden" r:id="rId1"/>
    <sheet name="勤務形態一覧（特定相談支援・障害児相談支援）" sheetId="108" r:id="rId2"/>
    <sheet name="選択肢" sheetId="90" r:id="rId3"/>
  </sheets>
  <definedNames>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1">'勤務形態一覧（特定相談支援・障害児相談支援）'!$A$1:$AN$76</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医療型障害児入所施設">選択肢!$B$32:$K$32</definedName>
    <definedName name="一般相談支援事業">選択肢!$B$22:$K$22</definedName>
    <definedName name="機能訓練">選択肢!$B$16:$J$16</definedName>
    <definedName name="居宅介護">選択肢!$B$2:$K$2</definedName>
    <definedName name="居宅介護・重度訪問介護・同行援護・行動援護">選択肢!$B$2:$J$2</definedName>
    <definedName name="居宅訪問型児童発達支援">選択肢!$B$30:$K$30</definedName>
    <definedName name="共同生活援助">選択肢!$B$12:$K$12</definedName>
    <definedName name="共同生活援助・介護サービス包括型">選択肢!$B$12:$K$12</definedName>
    <definedName name="共同生活援助・外部サービス利用型">選択肢!$B$13:$K$13</definedName>
    <definedName name="共同生活援助・日中サービス支援型">選択肢!$B$14:$K$14</definedName>
    <definedName name="行動援護">選択肢!$B$5:$K$5</definedName>
    <definedName name="児童発達支援・児童発達支援センターであるもの">選択肢!$B$28:$L$28</definedName>
    <definedName name="児童発達支援・主として重症心身障害児を対象とする場合">選択肢!$B$27:$K$27</definedName>
    <definedName name="児童発達支援・放課後等デイサービス">選択肢!$B$26:$K$26</definedName>
    <definedName name="自立生活援助">選択肢!$B$24:$K$24</definedName>
    <definedName name="就労移行支援">選択肢!$B$19:$K$19</definedName>
    <definedName name="就労継続支援Ａ型">選択肢!$B$21:$K$21</definedName>
    <definedName name="就労継続支援Ａ型・B型">選択肢!$B$21:$K$21</definedName>
    <definedName name="就労継続支援Ｂ型">選択肢!$B$21:$K$21</definedName>
    <definedName name="就労選択支援">選択肢!$B$18:$K$18</definedName>
    <definedName name="就労定着支援">選択肢!$B$23:$K$23</definedName>
    <definedName name="重度障害者等包括支援">選択肢!$B$11:$K$11</definedName>
    <definedName name="重度訪問介護">選択肢!$B$3:$K$3</definedName>
    <definedName name="障害者支援施設">選択肢!$B$15:$L$15</definedName>
    <definedName name="生活介護">選択肢!$B$7:$K$7</definedName>
    <definedName name="生活訓練">選択肢!$B$17:$K$17</definedName>
    <definedName name="短期入所・空床利用型">選択肢!$B$9:$K$9</definedName>
    <definedName name="短期入所・単独型">選択肢!$B$10:$K$10</definedName>
    <definedName name="短期入所・併設型">選択肢!$B$8:$K$8</definedName>
    <definedName name="同行援護">選択肢!$B$4:$K$4</definedName>
    <definedName name="特定相談支援・障害児相談支援">選択肢!$B$25:$K$25</definedName>
    <definedName name="認定指定就労移行支援">選択肢!$B$20:$K$20</definedName>
    <definedName name="福祉型障害児入所施設">選択肢!$B$31:$K$31</definedName>
    <definedName name="保育所等訪問支援">選択肢!$B$29:$K$29</definedName>
    <definedName name="利用日数記入例">#REF!</definedName>
    <definedName name="療養介護">選択肢!$B$6:$K$6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44" i="108" l="1"/>
  <c r="AG44" i="108"/>
  <c r="AA44" i="108"/>
  <c r="U44" i="108"/>
  <c r="O44" i="108"/>
  <c r="I44" i="108"/>
  <c r="E44" i="108"/>
  <c r="C44" i="108"/>
  <c r="R38" i="108"/>
  <c r="R37" i="108"/>
  <c r="AL40" i="108"/>
  <c r="AL42" i="108" s="1"/>
  <c r="AG40" i="108"/>
  <c r="AG42" i="108" s="1"/>
  <c r="AA40" i="108"/>
  <c r="AD43" i="108" s="1"/>
  <c r="U40" i="108"/>
  <c r="U42" i="108" s="1"/>
  <c r="O40" i="108"/>
  <c r="R43" i="108" s="1"/>
  <c r="I40" i="108"/>
  <c r="L43" i="108" s="1"/>
  <c r="E40" i="108"/>
  <c r="E42" i="108" s="1"/>
  <c r="C40" i="108"/>
  <c r="C42" i="108" s="1"/>
  <c r="AJ31" i="108"/>
  <c r="AI31" i="108"/>
  <c r="AH31" i="108"/>
  <c r="AG31" i="108"/>
  <c r="AF31" i="108"/>
  <c r="AE31" i="108"/>
  <c r="AD31" i="108"/>
  <c r="AC31" i="108"/>
  <c r="AB31" i="108"/>
  <c r="AA31" i="108"/>
  <c r="Z31" i="108"/>
  <c r="Y31" i="108"/>
  <c r="X31" i="108"/>
  <c r="W31" i="108"/>
  <c r="V31" i="108"/>
  <c r="U31" i="108"/>
  <c r="T31" i="108"/>
  <c r="S31" i="108"/>
  <c r="R31" i="108"/>
  <c r="Q31" i="108"/>
  <c r="P31" i="108"/>
  <c r="O31" i="108"/>
  <c r="N31" i="108"/>
  <c r="M31" i="108"/>
  <c r="L31" i="108"/>
  <c r="K31" i="108"/>
  <c r="J31" i="108"/>
  <c r="I31" i="108"/>
  <c r="H31" i="108"/>
  <c r="G31" i="108"/>
  <c r="F31" i="108"/>
  <c r="AK30" i="108"/>
  <c r="AK29" i="108"/>
  <c r="AK28" i="108"/>
  <c r="AK27" i="108"/>
  <c r="AK26" i="108"/>
  <c r="AK25" i="108"/>
  <c r="AL25" i="108" s="1"/>
  <c r="AK24" i="108"/>
  <c r="AK23" i="108"/>
  <c r="AK22" i="108"/>
  <c r="AK21" i="108"/>
  <c r="AK20" i="108"/>
  <c r="AK19" i="108"/>
  <c r="AK18" i="108"/>
  <c r="AK17" i="108"/>
  <c r="AL17" i="108" s="1"/>
  <c r="AK16" i="108"/>
  <c r="AK15" i="108"/>
  <c r="AK14" i="108"/>
  <c r="AK13" i="108"/>
  <c r="AK12" i="108"/>
  <c r="AK11" i="108"/>
  <c r="AG10" i="108"/>
  <c r="AF10" i="108"/>
  <c r="AE10" i="108"/>
  <c r="AD10" i="108"/>
  <c r="AC10" i="108"/>
  <c r="AB10" i="108"/>
  <c r="AA10" i="108"/>
  <c r="Z10" i="108"/>
  <c r="Y10" i="108"/>
  <c r="X10" i="108"/>
  <c r="W10" i="108"/>
  <c r="V10" i="108"/>
  <c r="U10" i="108"/>
  <c r="T10" i="108"/>
  <c r="S10" i="108"/>
  <c r="R10" i="108"/>
  <c r="Q10" i="108"/>
  <c r="P10" i="108"/>
  <c r="O10" i="108"/>
  <c r="N10" i="108"/>
  <c r="M10" i="108"/>
  <c r="L10" i="108"/>
  <c r="K10" i="108"/>
  <c r="J10" i="108"/>
  <c r="I10" i="108"/>
  <c r="H10" i="108"/>
  <c r="G10" i="108"/>
  <c r="F10" i="108"/>
  <c r="AJ10" i="108" s="1"/>
  <c r="AG9" i="108"/>
  <c r="AF9" i="108"/>
  <c r="AE9" i="108"/>
  <c r="AD9" i="108"/>
  <c r="AC9" i="108"/>
  <c r="AB9" i="108"/>
  <c r="AA9" i="108"/>
  <c r="Z9" i="108"/>
  <c r="Y9" i="108"/>
  <c r="X9" i="108"/>
  <c r="W9" i="108"/>
  <c r="V9" i="108"/>
  <c r="U9" i="108"/>
  <c r="T9" i="108"/>
  <c r="S9" i="108"/>
  <c r="R9" i="108"/>
  <c r="Q9" i="108"/>
  <c r="P9" i="108"/>
  <c r="O9" i="108"/>
  <c r="N9" i="108"/>
  <c r="M9" i="108"/>
  <c r="L9" i="108"/>
  <c r="K9" i="108"/>
  <c r="J9" i="108"/>
  <c r="I9" i="108"/>
  <c r="H9" i="108"/>
  <c r="G9" i="108"/>
  <c r="F9" i="108"/>
  <c r="AL24" i="108" s="1"/>
  <c r="AL18" i="108"/>
  <c r="AL27" i="108"/>
  <c r="AL23" i="108"/>
  <c r="AH9" i="108"/>
  <c r="AL21" i="108"/>
  <c r="AI10" i="108" l="1"/>
  <c r="AL19" i="108"/>
  <c r="AI9" i="108"/>
  <c r="AL20" i="108"/>
  <c r="AL16" i="108"/>
  <c r="AL26" i="108"/>
  <c r="AL13" i="108"/>
  <c r="AL29" i="108"/>
  <c r="AL15" i="108"/>
  <c r="AK31" i="108"/>
  <c r="AL31" i="108" s="1"/>
  <c r="AG43" i="108"/>
  <c r="AJ42" i="108"/>
  <c r="R42" i="108"/>
  <c r="L42" i="108"/>
  <c r="O42" i="108"/>
  <c r="I43" i="108"/>
  <c r="I42" i="108"/>
  <c r="C43" i="108"/>
  <c r="AJ43" i="108"/>
  <c r="AL43" i="108"/>
  <c r="U43" i="108"/>
  <c r="AD42" i="108"/>
  <c r="X42" i="108"/>
  <c r="X43" i="108"/>
  <c r="AA42" i="108"/>
  <c r="O43" i="108"/>
  <c r="V37" i="108"/>
  <c r="Z37" i="108" s="1"/>
  <c r="O36" i="108"/>
  <c r="D36" i="108"/>
  <c r="AL22" i="108"/>
  <c r="AL14" i="108"/>
  <c r="L36" i="108"/>
  <c r="I36" i="108"/>
  <c r="F36" i="108"/>
  <c r="E36" i="108"/>
  <c r="AL12" i="108"/>
  <c r="AL28" i="108"/>
  <c r="AA43" i="108"/>
  <c r="AM43" i="108"/>
  <c r="AL11" i="108"/>
  <c r="AL30" i="108"/>
  <c r="D42" i="108"/>
  <c r="D43" i="108"/>
  <c r="F43" i="108"/>
  <c r="F42" i="108"/>
  <c r="E43" i="108"/>
  <c r="AJ9" i="108"/>
  <c r="AH10" i="108"/>
  <c r="AM42" i="108"/>
</calcChain>
</file>

<file path=xl/sharedStrings.xml><?xml version="1.0" encoding="utf-8"?>
<sst xmlns="http://schemas.openxmlformats.org/spreadsheetml/2006/main" count="401" uniqueCount="247">
  <si>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8"/>
  </si>
  <si>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8"/>
  </si>
  <si>
    <t>受付番号</t>
    <rPh sb="0" eb="2">
      <t>ウケツケ</t>
    </rPh>
    <rPh sb="2" eb="4">
      <t>バンゴウ</t>
    </rPh>
    <phoneticPr fontId="8"/>
  </si>
  <si>
    <t>フリガナ</t>
    <phoneticPr fontId="8"/>
  </si>
  <si>
    <t>施</t>
    <rPh sb="0" eb="1">
      <t>ホドコ</t>
    </rPh>
    <phoneticPr fontId="8"/>
  </si>
  <si>
    <t>名　　称</t>
    <rPh sb="0" eb="1">
      <t>メイ</t>
    </rPh>
    <rPh sb="3" eb="4">
      <t>ショウ</t>
    </rPh>
    <phoneticPr fontId="8"/>
  </si>
  <si>
    <t>所在地</t>
    <rPh sb="0" eb="3">
      <t>ショザイチ</t>
    </rPh>
    <phoneticPr fontId="8"/>
  </si>
  <si>
    <t>（郵便番号　　　　　－　　　　　）</t>
    <rPh sb="1" eb="3">
      <t>ユウビン</t>
    </rPh>
    <rPh sb="3" eb="5">
      <t>バンゴウ</t>
    </rPh>
    <phoneticPr fontId="8"/>
  </si>
  <si>
    <t>設</t>
    <rPh sb="0" eb="1">
      <t>セツ</t>
    </rPh>
    <phoneticPr fontId="8"/>
  </si>
  <si>
    <t>県</t>
    <rPh sb="0" eb="1">
      <t>ケン</t>
    </rPh>
    <phoneticPr fontId="8"/>
  </si>
  <si>
    <t>郡・市</t>
    <rPh sb="0" eb="1">
      <t>グン</t>
    </rPh>
    <rPh sb="2" eb="3">
      <t>シ</t>
    </rPh>
    <phoneticPr fontId="8"/>
  </si>
  <si>
    <t>連 絡 先</t>
    <rPh sb="0" eb="1">
      <t>レン</t>
    </rPh>
    <rPh sb="2" eb="3">
      <t>ラク</t>
    </rPh>
    <rPh sb="4" eb="5">
      <t>サキ</t>
    </rPh>
    <phoneticPr fontId="8"/>
  </si>
  <si>
    <t>電話番号</t>
    <rPh sb="0" eb="2">
      <t>デンワ</t>
    </rPh>
    <rPh sb="2" eb="4">
      <t>バンゴウ</t>
    </rPh>
    <phoneticPr fontId="8"/>
  </si>
  <si>
    <t>ＦＡＸ番号</t>
    <rPh sb="3" eb="5">
      <t>バンゴウ</t>
    </rPh>
    <phoneticPr fontId="8"/>
  </si>
  <si>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8"/>
  </si>
  <si>
    <t>第　　条第　　項第　　号</t>
    <rPh sb="0" eb="1">
      <t>ダイ</t>
    </rPh>
    <rPh sb="3" eb="4">
      <t>ジョウ</t>
    </rPh>
    <rPh sb="4" eb="5">
      <t>ダイ</t>
    </rPh>
    <rPh sb="7" eb="8">
      <t>コウ</t>
    </rPh>
    <rPh sb="8" eb="9">
      <t>ダイ</t>
    </rPh>
    <rPh sb="11" eb="12">
      <t>ゴウ</t>
    </rPh>
    <phoneticPr fontId="8"/>
  </si>
  <si>
    <t>サービス</t>
    <phoneticPr fontId="8"/>
  </si>
  <si>
    <t>住 所</t>
    <rPh sb="0" eb="1">
      <t>ジュウ</t>
    </rPh>
    <rPh sb="2" eb="3">
      <t>トコロ</t>
    </rPh>
    <phoneticPr fontId="8"/>
  </si>
  <si>
    <t>（郵便番号　　　　　－　　　　　）</t>
  </si>
  <si>
    <t>管理責任者</t>
    <rPh sb="0" eb="2">
      <t>カンリ</t>
    </rPh>
    <rPh sb="2" eb="5">
      <t>セキニンシャ</t>
    </rPh>
    <phoneticPr fontId="8"/>
  </si>
  <si>
    <t>氏　名</t>
    <rPh sb="0" eb="1">
      <t>シ</t>
    </rPh>
    <rPh sb="2" eb="3">
      <t>メイ</t>
    </rPh>
    <phoneticPr fontId="8"/>
  </si>
  <si>
    <t>従業者の職種・員数</t>
    <rPh sb="0" eb="3">
      <t>ジュウギョウシャ</t>
    </rPh>
    <rPh sb="4" eb="6">
      <t>ショクシュ</t>
    </rPh>
    <rPh sb="7" eb="9">
      <t>インズウ</t>
    </rPh>
    <phoneticPr fontId="8"/>
  </si>
  <si>
    <t>医　師</t>
    <rPh sb="0" eb="1">
      <t>イ</t>
    </rPh>
    <rPh sb="2" eb="3">
      <t>シ</t>
    </rPh>
    <phoneticPr fontId="8"/>
  </si>
  <si>
    <t>サービス管理責任者</t>
    <rPh sb="4" eb="6">
      <t>カンリ</t>
    </rPh>
    <rPh sb="6" eb="9">
      <t>セキニンシャ</t>
    </rPh>
    <phoneticPr fontId="8"/>
  </si>
  <si>
    <t>看護職員</t>
    <rPh sb="0" eb="2">
      <t>カンゴ</t>
    </rPh>
    <rPh sb="2" eb="4">
      <t>ショクイン</t>
    </rPh>
    <phoneticPr fontId="8"/>
  </si>
  <si>
    <t>理学療法士</t>
    <rPh sb="0" eb="2">
      <t>リガク</t>
    </rPh>
    <rPh sb="2" eb="5">
      <t>リョウホウシ</t>
    </rPh>
    <phoneticPr fontId="8"/>
  </si>
  <si>
    <t>作業療法士</t>
    <rPh sb="0" eb="2">
      <t>サギョウ</t>
    </rPh>
    <rPh sb="2" eb="5">
      <t>リョウホウシ</t>
    </rPh>
    <phoneticPr fontId="8"/>
  </si>
  <si>
    <t>専従</t>
    <rPh sb="0" eb="2">
      <t>センジュウ</t>
    </rPh>
    <phoneticPr fontId="8"/>
  </si>
  <si>
    <t>※兼務</t>
    <rPh sb="1" eb="3">
      <t>ケンム</t>
    </rPh>
    <phoneticPr fontId="8"/>
  </si>
  <si>
    <t>従業者数</t>
    <rPh sb="0" eb="2">
      <t>ジュウギョウ</t>
    </rPh>
    <rPh sb="2" eb="3">
      <t>シャ</t>
    </rPh>
    <rPh sb="3" eb="4">
      <t>カズ</t>
    </rPh>
    <phoneticPr fontId="8"/>
  </si>
  <si>
    <t>常勤（人）</t>
    <rPh sb="0" eb="2">
      <t>ジョウキン</t>
    </rPh>
    <rPh sb="3" eb="4">
      <t>ヒト</t>
    </rPh>
    <phoneticPr fontId="8"/>
  </si>
  <si>
    <t>非常勤（人）</t>
    <rPh sb="0" eb="3">
      <t>ヒジョウキン</t>
    </rPh>
    <rPh sb="4" eb="5">
      <t>ヒト</t>
    </rPh>
    <phoneticPr fontId="8"/>
  </si>
  <si>
    <t>常勤換算後の人数（人）</t>
    <rPh sb="0" eb="2">
      <t>ジョウキン</t>
    </rPh>
    <rPh sb="2" eb="4">
      <t>カンザン</t>
    </rPh>
    <rPh sb="4" eb="5">
      <t>ゴ</t>
    </rPh>
    <rPh sb="6" eb="8">
      <t>ニンズウ</t>
    </rPh>
    <rPh sb="9" eb="10">
      <t>ニン</t>
    </rPh>
    <phoneticPr fontId="8"/>
  </si>
  <si>
    <t>基準上の必要人数（人）</t>
    <rPh sb="0" eb="2">
      <t>キジュン</t>
    </rPh>
    <rPh sb="2" eb="3">
      <t>ジョウ</t>
    </rPh>
    <rPh sb="4" eb="6">
      <t>ヒツヨウ</t>
    </rPh>
    <rPh sb="6" eb="8">
      <t>ニンズウ</t>
    </rPh>
    <rPh sb="9" eb="10">
      <t>ニン</t>
    </rPh>
    <phoneticPr fontId="8"/>
  </si>
  <si>
    <t>機能訓練指導員</t>
    <rPh sb="0" eb="2">
      <t>キノウ</t>
    </rPh>
    <rPh sb="2" eb="4">
      <t>クンレン</t>
    </rPh>
    <rPh sb="4" eb="7">
      <t>シドウイン</t>
    </rPh>
    <phoneticPr fontId="8"/>
  </si>
  <si>
    <t>生活支援員</t>
    <rPh sb="0" eb="2">
      <t>セイカツ</t>
    </rPh>
    <rPh sb="2" eb="5">
      <t>シエンイン</t>
    </rPh>
    <phoneticPr fontId="8"/>
  </si>
  <si>
    <t>精神保健福祉士</t>
    <rPh sb="0" eb="2">
      <t>セイシン</t>
    </rPh>
    <rPh sb="2" eb="4">
      <t>ホケン</t>
    </rPh>
    <rPh sb="4" eb="7">
      <t>フクシシ</t>
    </rPh>
    <phoneticPr fontId="8"/>
  </si>
  <si>
    <t>その他の従業者</t>
    <rPh sb="2" eb="3">
      <t>タ</t>
    </rPh>
    <rPh sb="4" eb="7">
      <t>ジュウギョウシャ</t>
    </rPh>
    <phoneticPr fontId="8"/>
  </si>
  <si>
    <t>前年度の平均
実利用者数（人）</t>
    <phoneticPr fontId="8"/>
  </si>
  <si>
    <t>施設が申告する障害程度区分の平均値</t>
    <rPh sb="0" eb="2">
      <t>シセツ</t>
    </rPh>
    <rPh sb="3" eb="5">
      <t>シンコク</t>
    </rPh>
    <rPh sb="7" eb="9">
      <t>ショウガイ</t>
    </rPh>
    <rPh sb="9" eb="11">
      <t>テイド</t>
    </rPh>
    <rPh sb="11" eb="13">
      <t>クブン</t>
    </rPh>
    <rPh sb="14" eb="17">
      <t>ヘイキンチ</t>
    </rPh>
    <phoneticPr fontId="8"/>
  </si>
  <si>
    <t>サービス単位</t>
    <rPh sb="4" eb="6">
      <t>タンイ</t>
    </rPh>
    <phoneticPr fontId="8"/>
  </si>
  <si>
    <t>４未満</t>
    <rPh sb="1" eb="3">
      <t>ミマン</t>
    </rPh>
    <phoneticPr fontId="8"/>
  </si>
  <si>
    <t>４以上５未満</t>
    <rPh sb="1" eb="3">
      <t>イジョウ</t>
    </rPh>
    <rPh sb="4" eb="6">
      <t>ミマン</t>
    </rPh>
    <phoneticPr fontId="8"/>
  </si>
  <si>
    <t>５以上</t>
    <rPh sb="1" eb="3">
      <t>イジョウ</t>
    </rPh>
    <phoneticPr fontId="8"/>
  </si>
  <si>
    <t>サービス単位１</t>
    <rPh sb="4" eb="6">
      <t>タンイ</t>
    </rPh>
    <phoneticPr fontId="8"/>
  </si>
  <si>
    <t>サービス単位２</t>
    <rPh sb="4" eb="6">
      <t>タンイ</t>
    </rPh>
    <phoneticPr fontId="8"/>
  </si>
  <si>
    <t>サービス単位３</t>
    <rPh sb="4" eb="6">
      <t>タンイ</t>
    </rPh>
    <phoneticPr fontId="8"/>
  </si>
  <si>
    <t>主な掲示事項</t>
    <rPh sb="0" eb="1">
      <t>オモ</t>
    </rPh>
    <rPh sb="2" eb="4">
      <t>ケイジ</t>
    </rPh>
    <rPh sb="4" eb="6">
      <t>ジコウ</t>
    </rPh>
    <phoneticPr fontId="8"/>
  </si>
  <si>
    <t>営業日</t>
    <rPh sb="0" eb="3">
      <t>エイギョウビ</t>
    </rPh>
    <phoneticPr fontId="8"/>
  </si>
  <si>
    <t>単位ごとの営業日</t>
    <phoneticPr fontId="8"/>
  </si>
  <si>
    <t>営業時間</t>
    <rPh sb="0" eb="2">
      <t>エイギョウ</t>
    </rPh>
    <rPh sb="2" eb="4">
      <t>ジカン</t>
    </rPh>
    <phoneticPr fontId="8"/>
  </si>
  <si>
    <t>単位ごとのサービス提供時間（送迎時間を除く）（①　　：　　～　　：　　②　　：　　～　　：　　）</t>
    <phoneticPr fontId="8"/>
  </si>
  <si>
    <t>主たる対象者</t>
    <rPh sb="0" eb="1">
      <t>シュ</t>
    </rPh>
    <rPh sb="3" eb="6">
      <t>タイショウシャ</t>
    </rPh>
    <phoneticPr fontId="8"/>
  </si>
  <si>
    <t>特定無し</t>
    <rPh sb="0" eb="2">
      <t>トクテイ</t>
    </rPh>
    <rPh sb="2" eb="3">
      <t>ム</t>
    </rPh>
    <phoneticPr fontId="8"/>
  </si>
  <si>
    <t>身体障害者</t>
    <rPh sb="0" eb="2">
      <t>シンタイ</t>
    </rPh>
    <rPh sb="2" eb="4">
      <t>ショウガイ</t>
    </rPh>
    <rPh sb="4" eb="5">
      <t>シャ</t>
    </rPh>
    <phoneticPr fontId="8"/>
  </si>
  <si>
    <t>細分無し</t>
    <rPh sb="0" eb="2">
      <t>サイブン</t>
    </rPh>
    <rPh sb="2" eb="3">
      <t>ナ</t>
    </rPh>
    <phoneticPr fontId="8"/>
  </si>
  <si>
    <t>肢体不自由</t>
    <rPh sb="0" eb="2">
      <t>シタイ</t>
    </rPh>
    <rPh sb="2" eb="5">
      <t>フジユウ</t>
    </rPh>
    <phoneticPr fontId="8"/>
  </si>
  <si>
    <t>視覚障害</t>
    <rPh sb="0" eb="2">
      <t>シカク</t>
    </rPh>
    <rPh sb="2" eb="4">
      <t>ショウガイ</t>
    </rPh>
    <phoneticPr fontId="8"/>
  </si>
  <si>
    <t>聴覚・言語</t>
    <rPh sb="0" eb="2">
      <t>チョウカク</t>
    </rPh>
    <rPh sb="3" eb="5">
      <t>ゲンゴ</t>
    </rPh>
    <phoneticPr fontId="8"/>
  </si>
  <si>
    <t>内部障害</t>
    <rPh sb="0" eb="2">
      <t>ナイブ</t>
    </rPh>
    <rPh sb="2" eb="4">
      <t>ショウガイ</t>
    </rPh>
    <phoneticPr fontId="8"/>
  </si>
  <si>
    <t>知的障害者</t>
    <rPh sb="0" eb="2">
      <t>チテキ</t>
    </rPh>
    <rPh sb="2" eb="5">
      <t>ショウガイシャ</t>
    </rPh>
    <phoneticPr fontId="8"/>
  </si>
  <si>
    <t>精神障害者</t>
    <rPh sb="0" eb="2">
      <t>セイシン</t>
    </rPh>
    <rPh sb="2" eb="5">
      <t>ショウガイシャ</t>
    </rPh>
    <phoneticPr fontId="8"/>
  </si>
  <si>
    <t>難病等対象者</t>
    <rPh sb="0" eb="2">
      <t>ナンビョウ</t>
    </rPh>
    <rPh sb="2" eb="3">
      <t>トウ</t>
    </rPh>
    <rPh sb="3" eb="6">
      <t>タイショウシャ</t>
    </rPh>
    <phoneticPr fontId="8"/>
  </si>
  <si>
    <t>利用定員</t>
    <rPh sb="0" eb="2">
      <t>リヨウ</t>
    </rPh>
    <rPh sb="2" eb="4">
      <t>テイイン</t>
    </rPh>
    <phoneticPr fontId="8"/>
  </si>
  <si>
    <t>人（単位ごとの定員）（①　　　　　　　　②　　　　　　　　　）</t>
    <phoneticPr fontId="8"/>
  </si>
  <si>
    <t>基準上の必要定員</t>
    <rPh sb="0" eb="2">
      <t>キジュン</t>
    </rPh>
    <rPh sb="2" eb="3">
      <t>ジョウ</t>
    </rPh>
    <rPh sb="4" eb="6">
      <t>ヒツヨウ</t>
    </rPh>
    <rPh sb="6" eb="8">
      <t>テイイン</t>
    </rPh>
    <phoneticPr fontId="8"/>
  </si>
  <si>
    <t>多機能型実施の有無</t>
    <rPh sb="0" eb="3">
      <t>タキノウ</t>
    </rPh>
    <rPh sb="3" eb="4">
      <t>ガタ</t>
    </rPh>
    <rPh sb="4" eb="6">
      <t>ジッシ</t>
    </rPh>
    <rPh sb="7" eb="9">
      <t>ウム</t>
    </rPh>
    <phoneticPr fontId="8"/>
  </si>
  <si>
    <t>有　　・　　無</t>
    <rPh sb="0" eb="1">
      <t>ア</t>
    </rPh>
    <rPh sb="6" eb="7">
      <t>ナ</t>
    </rPh>
    <phoneticPr fontId="8"/>
  </si>
  <si>
    <t>利用料</t>
    <rPh sb="0" eb="3">
      <t>リヨウリョウ</t>
    </rPh>
    <phoneticPr fontId="8"/>
  </si>
  <si>
    <t>その他の費用</t>
    <rPh sb="2" eb="3">
      <t>タ</t>
    </rPh>
    <rPh sb="4" eb="6">
      <t>ヒヨウ</t>
    </rPh>
    <phoneticPr fontId="8"/>
  </si>
  <si>
    <t>その他参考となる事項</t>
    <rPh sb="2" eb="3">
      <t>タ</t>
    </rPh>
    <rPh sb="3" eb="5">
      <t>サンコウ</t>
    </rPh>
    <rPh sb="8" eb="10">
      <t>ジコウ</t>
    </rPh>
    <phoneticPr fontId="8"/>
  </si>
  <si>
    <t>第三者評価の実施状況</t>
    <rPh sb="0" eb="3">
      <t>ダイサンシャ</t>
    </rPh>
    <rPh sb="3" eb="5">
      <t>ヒョウカ</t>
    </rPh>
    <rPh sb="6" eb="8">
      <t>ジッシ</t>
    </rPh>
    <rPh sb="8" eb="10">
      <t>ジョウキョウ</t>
    </rPh>
    <phoneticPr fontId="8"/>
  </si>
  <si>
    <t>している　・　していない</t>
    <phoneticPr fontId="8"/>
  </si>
  <si>
    <t>苦情解決の措置概要</t>
    <rPh sb="0" eb="2">
      <t>クジョウ</t>
    </rPh>
    <rPh sb="2" eb="4">
      <t>カイケツ</t>
    </rPh>
    <rPh sb="5" eb="7">
      <t>ソチ</t>
    </rPh>
    <rPh sb="7" eb="9">
      <t>ガイヨウ</t>
    </rPh>
    <phoneticPr fontId="8"/>
  </si>
  <si>
    <t>窓口（連絡先）</t>
    <rPh sb="0" eb="2">
      <t>マドグチ</t>
    </rPh>
    <rPh sb="3" eb="6">
      <t>レンラクサキ</t>
    </rPh>
    <phoneticPr fontId="8"/>
  </si>
  <si>
    <t>担当者</t>
    <rPh sb="0" eb="3">
      <t>タントウシャ</t>
    </rPh>
    <phoneticPr fontId="8"/>
  </si>
  <si>
    <t>その他</t>
    <rPh sb="2" eb="3">
      <t>タ</t>
    </rPh>
    <phoneticPr fontId="8"/>
  </si>
  <si>
    <t>協力医療機関</t>
    <rPh sb="0" eb="2">
      <t>キョウリョク</t>
    </rPh>
    <rPh sb="2" eb="4">
      <t>イリョウ</t>
    </rPh>
    <rPh sb="4" eb="6">
      <t>キカン</t>
    </rPh>
    <phoneticPr fontId="8"/>
  </si>
  <si>
    <t>名　称</t>
    <rPh sb="0" eb="1">
      <t>メイ</t>
    </rPh>
    <rPh sb="2" eb="3">
      <t>ショウ</t>
    </rPh>
    <phoneticPr fontId="8"/>
  </si>
  <si>
    <t>主な診療科名</t>
    <rPh sb="0" eb="1">
      <t>オモ</t>
    </rPh>
    <rPh sb="2" eb="5">
      <t>シンリョウカ</t>
    </rPh>
    <rPh sb="5" eb="6">
      <t>メイ</t>
    </rPh>
    <phoneticPr fontId="8"/>
  </si>
  <si>
    <t>一体的に管理運営する
他の事業所</t>
    <rPh sb="0" eb="3">
      <t>イッタイテキ</t>
    </rPh>
    <rPh sb="4" eb="6">
      <t>カンリ</t>
    </rPh>
    <rPh sb="6" eb="8">
      <t>ウンエイ</t>
    </rPh>
    <rPh sb="11" eb="12">
      <t>タ</t>
    </rPh>
    <rPh sb="13" eb="16">
      <t>ジギョウショ</t>
    </rPh>
    <phoneticPr fontId="8"/>
  </si>
  <si>
    <t>添付書類</t>
    <rPh sb="0" eb="2">
      <t>テンプ</t>
    </rPh>
    <rPh sb="2" eb="4">
      <t>ショルイ</t>
    </rPh>
    <phoneticPr fontId="8"/>
  </si>
  <si>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8"/>
  </si>
  <si>
    <t>（備考）</t>
    <rPh sb="1" eb="3">
      <t>ビコウ</t>
    </rPh>
    <phoneticPr fontId="8"/>
  </si>
  <si>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8"/>
  </si>
  <si>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8"/>
  </si>
  <si>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8"/>
  </si>
  <si>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8"/>
  </si>
  <si>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8"/>
  </si>
  <si>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8"/>
  </si>
  <si>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8"/>
  </si>
  <si>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8"/>
  </si>
  <si>
    <t>サービス種別</t>
    <rPh sb="4" eb="6">
      <t>シュベツ</t>
    </rPh>
    <phoneticPr fontId="1"/>
  </si>
  <si>
    <t>！申請するサービス類型を選択してください</t>
    <rPh sb="1" eb="3">
      <t>シンセイ</t>
    </rPh>
    <rPh sb="9" eb="11">
      <t>ルイケイ</t>
    </rPh>
    <rPh sb="12" eb="14">
      <t>センタク</t>
    </rPh>
    <phoneticPr fontId="3"/>
  </si>
  <si>
    <t>年</t>
    <rPh sb="0" eb="1">
      <t>ネン</t>
    </rPh>
    <phoneticPr fontId="8"/>
  </si>
  <si>
    <t>月</t>
    <rPh sb="0" eb="1">
      <t>ゲツ</t>
    </rPh>
    <phoneticPr fontId="8"/>
  </si>
  <si>
    <t>事業所名</t>
    <rPh sb="0" eb="3">
      <t>ジギョウショ</t>
    </rPh>
    <rPh sb="3" eb="4">
      <t>メイ</t>
    </rPh>
    <phoneticPr fontId="1"/>
  </si>
  <si>
    <t>(1)記載する期間</t>
    <rPh sb="3" eb="5">
      <t>キサイ</t>
    </rPh>
    <rPh sb="7" eb="9">
      <t>キカン</t>
    </rPh>
    <phoneticPr fontId="8"/>
  </si>
  <si>
    <t>(2)予定/実績の別</t>
    <rPh sb="3" eb="5">
      <t>ヨテイ</t>
    </rPh>
    <rPh sb="6" eb="8">
      <t>ジッセキ</t>
    </rPh>
    <rPh sb="9" eb="10">
      <t>ベツ</t>
    </rPh>
    <phoneticPr fontId="8"/>
  </si>
  <si>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1"/>
  </si>
  <si>
    <t>時間/週</t>
    <rPh sb="0" eb="2">
      <t>ジカン</t>
    </rPh>
    <rPh sb="3" eb="4">
      <t>シュウ</t>
    </rPh>
    <phoneticPr fontId="8"/>
  </si>
  <si>
    <t>時間/月</t>
    <rPh sb="0" eb="2">
      <t>ジカン</t>
    </rPh>
    <rPh sb="3" eb="4">
      <t>ツキ</t>
    </rPh>
    <phoneticPr fontId="8"/>
  </si>
  <si>
    <t>No.</t>
    <phoneticPr fontId="8"/>
  </si>
  <si>
    <t>(4)職種</t>
    <rPh sb="3" eb="5">
      <t>ショクシュ</t>
    </rPh>
    <phoneticPr fontId="8"/>
  </si>
  <si>
    <t>(5)勤務形態</t>
    <rPh sb="3" eb="5">
      <t>キンム</t>
    </rPh>
    <rPh sb="5" eb="7">
      <t>ケイタイ</t>
    </rPh>
    <phoneticPr fontId="8"/>
  </si>
  <si>
    <t>(6)資格</t>
    <rPh sb="3" eb="5">
      <t>シカク</t>
    </rPh>
    <phoneticPr fontId="8"/>
  </si>
  <si>
    <t>(7)氏名</t>
    <rPh sb="3" eb="5">
      <t>シメイ</t>
    </rPh>
    <phoneticPr fontId="8"/>
  </si>
  <si>
    <t>(8)</t>
    <phoneticPr fontId="8"/>
  </si>
  <si>
    <t>(9)勤務時間数合計</t>
    <rPh sb="3" eb="5">
      <t>キンム</t>
    </rPh>
    <rPh sb="5" eb="7">
      <t>ジカン</t>
    </rPh>
    <rPh sb="7" eb="8">
      <t>スウ</t>
    </rPh>
    <rPh sb="8" eb="10">
      <t>ゴウケイ</t>
    </rPh>
    <phoneticPr fontId="8"/>
  </si>
  <si>
    <t>(10)週平均の勤務時間数</t>
    <rPh sb="4" eb="7">
      <t>シュウヘイキン</t>
    </rPh>
    <rPh sb="8" eb="10">
      <t>キンム</t>
    </rPh>
    <rPh sb="10" eb="12">
      <t>ジカン</t>
    </rPh>
    <rPh sb="12" eb="13">
      <t>スウ</t>
    </rPh>
    <phoneticPr fontId="8"/>
  </si>
  <si>
    <t>(11)兼務状況
（兼務先／兼務する職務の内容）等</t>
    <phoneticPr fontId="8"/>
  </si>
  <si>
    <t>第１週</t>
    <rPh sb="0" eb="1">
      <t>ダイ</t>
    </rPh>
    <rPh sb="2" eb="3">
      <t>シュウ</t>
    </rPh>
    <phoneticPr fontId="8"/>
  </si>
  <si>
    <t>第２週</t>
    <rPh sb="0" eb="1">
      <t>ダイ</t>
    </rPh>
    <rPh sb="2" eb="3">
      <t>シュウ</t>
    </rPh>
    <phoneticPr fontId="8"/>
  </si>
  <si>
    <t>第３週</t>
    <rPh sb="0" eb="1">
      <t>ダイ</t>
    </rPh>
    <rPh sb="2" eb="3">
      <t>シュウ</t>
    </rPh>
    <phoneticPr fontId="8"/>
  </si>
  <si>
    <t>第４週</t>
    <rPh sb="0" eb="1">
      <t>ダイ</t>
    </rPh>
    <rPh sb="2" eb="3">
      <t>シュウ</t>
    </rPh>
    <phoneticPr fontId="8"/>
  </si>
  <si>
    <t>第５週</t>
    <rPh sb="0" eb="1">
      <t>ダイ</t>
    </rPh>
    <rPh sb="2" eb="3">
      <t>シュウ</t>
    </rPh>
    <phoneticPr fontId="8"/>
  </si>
  <si>
    <t>合計</t>
    <rPh sb="0" eb="2">
      <t>ゴウケイ</t>
    </rPh>
    <phoneticPr fontId="8"/>
  </si>
  <si>
    <t>サービス提供時間</t>
    <rPh sb="4" eb="6">
      <t>テイキョウ</t>
    </rPh>
    <rPh sb="6" eb="8">
      <t>ジカン</t>
    </rPh>
    <phoneticPr fontId="8"/>
  </si>
  <si>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
  </si>
  <si>
    <t>　(1) 「４週」・「暦月」のいずれかを選択してください。</t>
    <rPh sb="7" eb="8">
      <t>シュウ</t>
    </rPh>
    <rPh sb="11" eb="12">
      <t>レキ</t>
    </rPh>
    <rPh sb="12" eb="13">
      <t>ツキ</t>
    </rPh>
    <rPh sb="20" eb="22">
      <t>センタク</t>
    </rPh>
    <phoneticPr fontId="1"/>
  </si>
  <si>
    <t>　(2) 「予定」・「実績」のいずれかを選択してください。</t>
    <rPh sb="6" eb="8">
      <t>ヨテイ</t>
    </rPh>
    <rPh sb="11" eb="13">
      <t>ジッセキ</t>
    </rPh>
    <rPh sb="20" eb="22">
      <t>センタク</t>
    </rPh>
    <phoneticPr fontId="1"/>
  </si>
  <si>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
  </si>
  <si>
    <t>　(4) 従業者の職種を入力してください。</t>
    <rPh sb="5" eb="8">
      <t>ジュウギョウシャ</t>
    </rPh>
    <rPh sb="9" eb="11">
      <t>ショクシュ</t>
    </rPh>
    <rPh sb="12" eb="14">
      <t>ニュウリョク</t>
    </rPh>
    <phoneticPr fontId="1"/>
  </si>
  <si>
    <t xml:space="preserve"> 　　 記入の順序は、職種ごとにまとめてください。</t>
    <rPh sb="4" eb="6">
      <t>キニュウ</t>
    </rPh>
    <rPh sb="7" eb="9">
      <t>ジュンジョ</t>
    </rPh>
    <rPh sb="11" eb="13">
      <t>ショクシュ</t>
    </rPh>
    <phoneticPr fontId="1"/>
  </si>
  <si>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2"/>
  </si>
  <si>
    <t>記号</t>
    <rPh sb="0" eb="2">
      <t>キゴウ</t>
    </rPh>
    <phoneticPr fontId="1"/>
  </si>
  <si>
    <t>区分</t>
    <rPh sb="0" eb="2">
      <t>クブン</t>
    </rPh>
    <phoneticPr fontId="1"/>
  </si>
  <si>
    <t>A</t>
  </si>
  <si>
    <t>常勤で専従</t>
    <rPh sb="0" eb="2">
      <t>ジョウキン</t>
    </rPh>
    <rPh sb="3" eb="5">
      <t>センジュウ</t>
    </rPh>
    <phoneticPr fontId="1"/>
  </si>
  <si>
    <t>B</t>
  </si>
  <si>
    <t>常勤で兼務</t>
    <rPh sb="0" eb="2">
      <t>ジョウキン</t>
    </rPh>
    <rPh sb="3" eb="5">
      <t>ケンム</t>
    </rPh>
    <phoneticPr fontId="1"/>
  </si>
  <si>
    <t>C</t>
  </si>
  <si>
    <t>非常勤で専従</t>
    <rPh sb="0" eb="3">
      <t>ヒジョウキン</t>
    </rPh>
    <rPh sb="4" eb="6">
      <t>センジュウ</t>
    </rPh>
    <phoneticPr fontId="1"/>
  </si>
  <si>
    <t>D</t>
  </si>
  <si>
    <t>非常勤で兼務</t>
    <rPh sb="0" eb="3">
      <t>ヒジョウキン</t>
    </rPh>
    <rPh sb="4" eb="6">
      <t>ケンム</t>
    </rPh>
    <phoneticPr fontId="1"/>
  </si>
  <si>
    <t>（注）常勤・非常勤の区分について</t>
    <rPh sb="1" eb="2">
      <t>チュウ</t>
    </rPh>
    <rPh sb="3" eb="5">
      <t>ジョウキン</t>
    </rPh>
    <rPh sb="6" eb="9">
      <t>ヒジョウキン</t>
    </rPh>
    <rPh sb="10" eb="12">
      <t>クブン</t>
    </rPh>
    <phoneticPr fontId="1"/>
  </si>
  <si>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</si>
  <si>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
  </si>
  <si>
    <t>　(6) 従業者の保有する資格を入力してください。</t>
    <rPh sb="5" eb="8">
      <t>ジュウギョウシャ</t>
    </rPh>
    <rPh sb="9" eb="11">
      <t>ホユウ</t>
    </rPh>
    <rPh sb="13" eb="15">
      <t>シカク</t>
    </rPh>
    <rPh sb="16" eb="18">
      <t>ニュウリョク</t>
    </rPh>
    <phoneticPr fontId="1"/>
  </si>
  <si>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</si>
  <si>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
  </si>
  <si>
    <t>　(7) 従業者の氏名を記入してください。</t>
    <rPh sb="5" eb="8">
      <t>ジュウギョウシャ</t>
    </rPh>
    <rPh sb="9" eb="11">
      <t>シメイ</t>
    </rPh>
    <rPh sb="12" eb="14">
      <t>キニュウ</t>
    </rPh>
    <phoneticPr fontId="1"/>
  </si>
  <si>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1"/>
  </si>
  <si>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1"/>
  </si>
  <si>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8"/>
  </si>
  <si>
    <t>※指定基準の確認に際しては、４週分の入力で差し支えありません。</t>
    <rPh sb="1" eb="5">
      <t>シテイキジュン</t>
    </rPh>
    <rPh sb="15" eb="17">
      <t>シュウブン</t>
    </rPh>
    <rPh sb="18" eb="20">
      <t>ニュウリョク</t>
    </rPh>
    <rPh sb="21" eb="22">
      <t>サ</t>
    </rPh>
    <rPh sb="23" eb="24">
      <t>ツカ</t>
    </rPh>
    <phoneticPr fontId="8"/>
  </si>
  <si>
    <t>　(10) 従業者ごとに、合計勤務時間数を入力してください。</t>
    <rPh sb="6" eb="9">
      <t>ジュウギョウシャ</t>
    </rPh>
    <rPh sb="13" eb="15">
      <t>ゴウケイ</t>
    </rPh>
    <rPh sb="15" eb="17">
      <t>キンム</t>
    </rPh>
    <rPh sb="17" eb="20">
      <t>ジカンスウ</t>
    </rPh>
    <rPh sb="21" eb="23">
      <t>ニュウリョク</t>
    </rPh>
    <phoneticPr fontId="1"/>
  </si>
  <si>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1"/>
  </si>
  <si>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1"/>
  </si>
  <si>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1"/>
  </si>
  <si>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
  </si>
  <si>
    <t>　　　 その他、特記事項欄としてもご活用ください。</t>
    <rPh sb="6" eb="7">
      <t>タ</t>
    </rPh>
    <rPh sb="8" eb="10">
      <t>トッキ</t>
    </rPh>
    <rPh sb="10" eb="12">
      <t>ジコウ</t>
    </rPh>
    <rPh sb="12" eb="13">
      <t>ラン</t>
    </rPh>
    <rPh sb="18" eb="20">
      <t>カツヨウ</t>
    </rPh>
    <phoneticPr fontId="2"/>
  </si>
  <si>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8"/>
  </si>
  <si>
    <t xml:space="preserve"> （14) 必要項目を満たしていれば、各事業所で使用するシフト表等をもって代替書類として差し支えありません。</t>
    <phoneticPr fontId="8"/>
  </si>
  <si>
    <t>※選択肢にない職種については直接入力してください</t>
    <phoneticPr fontId="3"/>
  </si>
  <si>
    <t>管理者</t>
    <rPh sb="0" eb="3">
      <t>カンリシャ</t>
    </rPh>
    <phoneticPr fontId="3"/>
  </si>
  <si>
    <t>サービス提供責任者</t>
    <rPh sb="4" eb="6">
      <t>テイキョウ</t>
    </rPh>
    <rPh sb="6" eb="9">
      <t>セキニンシャ</t>
    </rPh>
    <phoneticPr fontId="3"/>
  </si>
  <si>
    <t>従業者</t>
    <rPh sb="0" eb="3">
      <t>ジュウギョウシャ</t>
    </rPh>
    <phoneticPr fontId="3"/>
  </si>
  <si>
    <t>＜人員基準に関する実人数集計＞</t>
    <rPh sb="1" eb="5">
      <t>ジンインキジュン</t>
    </rPh>
    <rPh sb="6" eb="7">
      <t>カン</t>
    </rPh>
    <rPh sb="9" eb="10">
      <t>ジツ</t>
    </rPh>
    <rPh sb="10" eb="12">
      <t>ニンズウ</t>
    </rPh>
    <rPh sb="12" eb="14">
      <t>シュウケイ</t>
    </rPh>
    <phoneticPr fontId="8"/>
  </si>
  <si>
    <t>専従</t>
    <rPh sb="0" eb="2">
      <t>センジュウ</t>
    </rPh>
    <phoneticPr fontId="4"/>
  </si>
  <si>
    <t>兼務</t>
    <rPh sb="0" eb="2">
      <t>ケンム</t>
    </rPh>
    <phoneticPr fontId="4"/>
  </si>
  <si>
    <t>常勤</t>
    <rPh sb="0" eb="2">
      <t>ジョウキン</t>
    </rPh>
    <phoneticPr fontId="8"/>
  </si>
  <si>
    <t>非常勤</t>
    <rPh sb="0" eb="3">
      <t>ヒジョウキン</t>
    </rPh>
    <phoneticPr fontId="8"/>
  </si>
  <si>
    <t>常勤換算数</t>
    <rPh sb="0" eb="5">
      <t>ジョウキンカンサンスウ</t>
    </rPh>
    <phoneticPr fontId="3"/>
  </si>
  <si>
    <t>重度訪問介護</t>
    <rPh sb="0" eb="2">
      <t>ジュウド</t>
    </rPh>
    <rPh sb="2" eb="4">
      <t>ホウモン</t>
    </rPh>
    <rPh sb="4" eb="6">
      <t>カイゴ</t>
    </rPh>
    <phoneticPr fontId="3"/>
  </si>
  <si>
    <t>同行援護</t>
    <rPh sb="0" eb="2">
      <t>ドウコウ</t>
    </rPh>
    <rPh sb="2" eb="4">
      <t>エンゴ</t>
    </rPh>
    <phoneticPr fontId="3"/>
  </si>
  <si>
    <t>行動援護</t>
    <rPh sb="0" eb="4">
      <t>コウドウエンゴ</t>
    </rPh>
    <phoneticPr fontId="3"/>
  </si>
  <si>
    <t>療養介護</t>
    <rPh sb="0" eb="2">
      <t>リョウヨウ</t>
    </rPh>
    <rPh sb="2" eb="4">
      <t>カイゴ</t>
    </rPh>
    <phoneticPr fontId="8"/>
  </si>
  <si>
    <t>サービス管理責任者</t>
    <rPh sb="4" eb="6">
      <t>カンリ</t>
    </rPh>
    <rPh sb="6" eb="9">
      <t>セキニンシャ</t>
    </rPh>
    <phoneticPr fontId="3"/>
  </si>
  <si>
    <t>医師</t>
    <rPh sb="0" eb="2">
      <t>イシ</t>
    </rPh>
    <phoneticPr fontId="3"/>
  </si>
  <si>
    <t>看護職員</t>
    <rPh sb="0" eb="4">
      <t>カンゴショクイン</t>
    </rPh>
    <phoneticPr fontId="3"/>
  </si>
  <si>
    <t>計</t>
    <rPh sb="0" eb="1">
      <t>ケイ</t>
    </rPh>
    <phoneticPr fontId="8"/>
  </si>
  <si>
    <t>平均利用者数</t>
    <rPh sb="0" eb="2">
      <t>ヘイキン</t>
    </rPh>
    <rPh sb="2" eb="6">
      <t>リヨウシャスウ</t>
    </rPh>
    <phoneticPr fontId="8"/>
  </si>
  <si>
    <t>生活支援員</t>
    <rPh sb="0" eb="5">
      <t>セイカツシエンイン</t>
    </rPh>
    <phoneticPr fontId="3"/>
  </si>
  <si>
    <t>兼務</t>
    <rPh sb="0" eb="2">
      <t>ケンム</t>
    </rPh>
    <phoneticPr fontId="8"/>
  </si>
  <si>
    <t>生活介護</t>
    <rPh sb="0" eb="2">
      <t>セイカツ</t>
    </rPh>
    <rPh sb="2" eb="4">
      <t>カイゴ</t>
    </rPh>
    <phoneticPr fontId="8"/>
  </si>
  <si>
    <t>機能訓練</t>
    <rPh sb="0" eb="2">
      <t>キノウ</t>
    </rPh>
    <rPh sb="2" eb="4">
      <t>クンレン</t>
    </rPh>
    <phoneticPr fontId="8"/>
  </si>
  <si>
    <t>理学療法士</t>
    <rPh sb="0" eb="5">
      <t>リガクリョウホウシ</t>
    </rPh>
    <phoneticPr fontId="3"/>
  </si>
  <si>
    <t>生活訓練</t>
    <rPh sb="0" eb="2">
      <t>セイカツ</t>
    </rPh>
    <rPh sb="2" eb="4">
      <t>クンレン</t>
    </rPh>
    <phoneticPr fontId="8"/>
  </si>
  <si>
    <t>地域移行支援員</t>
    <rPh sb="0" eb="4">
      <t>チイキイコウ</t>
    </rPh>
    <rPh sb="4" eb="7">
      <t>シエンイン</t>
    </rPh>
    <phoneticPr fontId="3"/>
  </si>
  <si>
    <t>就労選択支援員</t>
    <rPh sb="0" eb="2">
      <t>シュウロウ</t>
    </rPh>
    <rPh sb="2" eb="4">
      <t>センタク</t>
    </rPh>
    <rPh sb="4" eb="7">
      <t>シエンイン</t>
    </rPh>
    <phoneticPr fontId="3"/>
  </si>
  <si>
    <t>就労移行支援</t>
    <rPh sb="0" eb="2">
      <t>シュウロウ</t>
    </rPh>
    <rPh sb="2" eb="4">
      <t>イコウ</t>
    </rPh>
    <rPh sb="4" eb="6">
      <t>シエン</t>
    </rPh>
    <phoneticPr fontId="8"/>
  </si>
  <si>
    <t>就労支援員</t>
    <rPh sb="0" eb="5">
      <t>シュウロウシエンイン</t>
    </rPh>
    <phoneticPr fontId="3"/>
  </si>
  <si>
    <t>職業指導員</t>
    <rPh sb="0" eb="4">
      <t>ショクギョウシドウ</t>
    </rPh>
    <rPh sb="4" eb="5">
      <t>イン</t>
    </rPh>
    <phoneticPr fontId="3"/>
  </si>
  <si>
    <t>認定指定就労移行支援</t>
    <rPh sb="0" eb="2">
      <t>ニンテイ</t>
    </rPh>
    <rPh sb="2" eb="4">
      <t>シテイ</t>
    </rPh>
    <rPh sb="4" eb="6">
      <t>シュウロウ</t>
    </rPh>
    <rPh sb="6" eb="8">
      <t>イコウ</t>
    </rPh>
    <rPh sb="8" eb="10">
      <t>シエン</t>
    </rPh>
    <phoneticPr fontId="8"/>
  </si>
  <si>
    <t>歴月</t>
  </si>
  <si>
    <t>生活支援員</t>
    <rPh sb="0" eb="2">
      <t>セイカツ</t>
    </rPh>
    <rPh sb="2" eb="5">
      <t>シエンイン</t>
    </rPh>
    <phoneticPr fontId="3"/>
  </si>
  <si>
    <t>就労継続支援Ａ型・Ｂ型</t>
    <rPh sb="0" eb="2">
      <t>シュウロウ</t>
    </rPh>
    <rPh sb="2" eb="4">
      <t>ケイゾク</t>
    </rPh>
    <rPh sb="4" eb="6">
      <t>シエン</t>
    </rPh>
    <rPh sb="7" eb="8">
      <t>ガタ</t>
    </rPh>
    <rPh sb="10" eb="11">
      <t>ガタ</t>
    </rPh>
    <phoneticPr fontId="8"/>
  </si>
  <si>
    <t>就労定着支援</t>
    <rPh sb="0" eb="2">
      <t>シュウロウ</t>
    </rPh>
    <rPh sb="2" eb="4">
      <t>テイチャク</t>
    </rPh>
    <rPh sb="4" eb="6">
      <t>シエン</t>
    </rPh>
    <phoneticPr fontId="8"/>
  </si>
  <si>
    <t>就労定着支援員</t>
    <rPh sb="0" eb="2">
      <t>シュウロウ</t>
    </rPh>
    <rPh sb="2" eb="7">
      <t>テイチャクシエンイン</t>
    </rPh>
    <phoneticPr fontId="3"/>
  </si>
  <si>
    <t>自立生活援助</t>
    <rPh sb="0" eb="2">
      <t>ジリツ</t>
    </rPh>
    <rPh sb="2" eb="4">
      <t>セイカツ</t>
    </rPh>
    <rPh sb="4" eb="6">
      <t>エンジョ</t>
    </rPh>
    <phoneticPr fontId="8"/>
  </si>
  <si>
    <t>地域生活支援員</t>
    <rPh sb="0" eb="7">
      <t>チイキセイカツシエンイン</t>
    </rPh>
    <phoneticPr fontId="3"/>
  </si>
  <si>
    <t>共同生活援助・介護サービス包括型</t>
    <rPh sb="0" eb="2">
      <t>キョウドウ</t>
    </rPh>
    <rPh sb="2" eb="4">
      <t>セイカツ</t>
    </rPh>
    <rPh sb="4" eb="6">
      <t>エンジョ</t>
    </rPh>
    <phoneticPr fontId="8"/>
  </si>
  <si>
    <t>世話人</t>
    <rPh sb="0" eb="3">
      <t>セワニン</t>
    </rPh>
    <phoneticPr fontId="3"/>
  </si>
  <si>
    <t>共同生活援助・外部サービス利用型</t>
    <rPh sb="0" eb="2">
      <t>キョウドウ</t>
    </rPh>
    <rPh sb="2" eb="4">
      <t>セイカツ</t>
    </rPh>
    <rPh sb="4" eb="6">
      <t>エンジョ</t>
    </rPh>
    <phoneticPr fontId="8"/>
  </si>
  <si>
    <t>共同生活援助・日中サービス支援型</t>
    <rPh sb="0" eb="2">
      <t>キョウドウ</t>
    </rPh>
    <rPh sb="2" eb="4">
      <t>セイカツ</t>
    </rPh>
    <rPh sb="4" eb="6">
      <t>エンジョ</t>
    </rPh>
    <phoneticPr fontId="8"/>
  </si>
  <si>
    <t>障害者支援施設</t>
    <rPh sb="0" eb="3">
      <t>ショウガイシャ</t>
    </rPh>
    <rPh sb="3" eb="5">
      <t>シエン</t>
    </rPh>
    <rPh sb="5" eb="7">
      <t>シセツ</t>
    </rPh>
    <phoneticPr fontId="8"/>
  </si>
  <si>
    <t>一般相談支援事業</t>
    <rPh sb="2" eb="4">
      <t>ソウダン</t>
    </rPh>
    <rPh sb="4" eb="6">
      <t>シエン</t>
    </rPh>
    <rPh sb="6" eb="8">
      <t>ジギョウ</t>
    </rPh>
    <phoneticPr fontId="8"/>
  </si>
  <si>
    <t>特定相談支援・障害児相談支援</t>
    <rPh sb="0" eb="2">
      <t>トクテイ</t>
    </rPh>
    <rPh sb="2" eb="4">
      <t>ソウダン</t>
    </rPh>
    <rPh sb="4" eb="6">
      <t>シエン</t>
    </rPh>
    <rPh sb="7" eb="10">
      <t>ショウガイジ</t>
    </rPh>
    <rPh sb="10" eb="12">
      <t>ソウダン</t>
    </rPh>
    <rPh sb="12" eb="14">
      <t>シエン</t>
    </rPh>
    <phoneticPr fontId="1"/>
  </si>
  <si>
    <t>相談支援専門員</t>
    <rPh sb="0" eb="7">
      <t>ソウダンシエンセンモンイン</t>
    </rPh>
    <phoneticPr fontId="3"/>
  </si>
  <si>
    <t>相談支援員</t>
    <rPh sb="0" eb="2">
      <t>ソウダン</t>
    </rPh>
    <rPh sb="2" eb="5">
      <t>シエンイン</t>
    </rPh>
    <phoneticPr fontId="3"/>
  </si>
  <si>
    <t>＜前６か月の平均値＞※新規申請の場合は推定数を記載ください。</t>
    <rPh sb="1" eb="2">
      <t>ゼン</t>
    </rPh>
    <rPh sb="4" eb="5">
      <t>ゲツ</t>
    </rPh>
    <rPh sb="6" eb="9">
      <t>ヘイキンチ</t>
    </rPh>
    <rPh sb="11" eb="13">
      <t>シンキ</t>
    </rPh>
    <rPh sb="13" eb="15">
      <t>シンセイ</t>
    </rPh>
    <rPh sb="16" eb="18">
      <t>バアイ</t>
    </rPh>
    <rPh sb="19" eb="22">
      <t>スイテイスウ</t>
    </rPh>
    <rPh sb="23" eb="25">
      <t>キサイ</t>
    </rPh>
    <phoneticPr fontId="8"/>
  </si>
  <si>
    <t>相談支援専門員の数の標準</t>
    <rPh sb="0" eb="2">
      <t>ソウダン</t>
    </rPh>
    <rPh sb="2" eb="7">
      <t>シエンセンモンイン</t>
    </rPh>
    <rPh sb="8" eb="9">
      <t>カズ</t>
    </rPh>
    <rPh sb="10" eb="12">
      <t>ヒョウジュン</t>
    </rPh>
    <phoneticPr fontId="8"/>
  </si>
  <si>
    <t>障害者</t>
    <rPh sb="0" eb="3">
      <t>ショウガイシャ</t>
    </rPh>
    <phoneticPr fontId="8"/>
  </si>
  <si>
    <t>障害児</t>
    <rPh sb="0" eb="3">
      <t>ショウガイジ</t>
    </rPh>
    <phoneticPr fontId="4"/>
  </si>
  <si>
    <t>児童発達支援・放課後等デイサービス</t>
    <rPh sb="0" eb="2">
      <t>ジドウ</t>
    </rPh>
    <rPh sb="2" eb="4">
      <t>ハッタツ</t>
    </rPh>
    <rPh sb="4" eb="6">
      <t>シエン</t>
    </rPh>
    <rPh sb="7" eb="11">
      <t>ホウカゴトウ</t>
    </rPh>
    <phoneticPr fontId="1"/>
  </si>
  <si>
    <t>児童指導員</t>
    <rPh sb="0" eb="2">
      <t>ジドウ</t>
    </rPh>
    <rPh sb="2" eb="5">
      <t>シドウイン</t>
    </rPh>
    <phoneticPr fontId="3"/>
  </si>
  <si>
    <t>保育士</t>
    <rPh sb="0" eb="3">
      <t>ホイクシ</t>
    </rPh>
    <phoneticPr fontId="3"/>
  </si>
  <si>
    <t>その他職員</t>
    <rPh sb="2" eb="3">
      <t>タ</t>
    </rPh>
    <rPh sb="3" eb="5">
      <t>ショクイン</t>
    </rPh>
    <phoneticPr fontId="3"/>
  </si>
  <si>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</si>
  <si>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嘱託医</t>
    <rPh sb="0" eb="2">
      <t>ショクタク</t>
    </rPh>
    <phoneticPr fontId="3"/>
  </si>
  <si>
    <t>児童発達支援・児童発達支援センターであるもの</t>
    <rPh sb="0" eb="6">
      <t>ジドウハッタツシエン</t>
    </rPh>
    <rPh sb="7" eb="11">
      <t>ジドウハッタツ</t>
    </rPh>
    <rPh sb="11" eb="13">
      <t>シエン</t>
    </rPh>
    <phoneticPr fontId="3"/>
  </si>
  <si>
    <t>居宅訪問型児童発達支援</t>
    <rPh sb="0" eb="2">
      <t>キョタク</t>
    </rPh>
    <rPh sb="2" eb="4">
      <t>ホウモン</t>
    </rPh>
    <rPh sb="4" eb="5">
      <t>ガタ</t>
    </rPh>
    <rPh sb="5" eb="7">
      <t>ジドウ</t>
    </rPh>
    <rPh sb="7" eb="9">
      <t>ハッタツ</t>
    </rPh>
    <rPh sb="9" eb="11">
      <t>シエン</t>
    </rPh>
    <phoneticPr fontId="1"/>
  </si>
  <si>
    <t>児童発達支援管理責任者</t>
    <rPh sb="0" eb="2">
      <t>ジドウ</t>
    </rPh>
    <rPh sb="2" eb="6">
      <t>ハッタツシエン</t>
    </rPh>
    <rPh sb="6" eb="8">
      <t>カンリ</t>
    </rPh>
    <rPh sb="8" eb="11">
      <t>セキニンシャ</t>
    </rPh>
    <phoneticPr fontId="3"/>
  </si>
  <si>
    <t>訪問支援員</t>
    <rPh sb="0" eb="2">
      <t>ホウモン</t>
    </rPh>
    <rPh sb="2" eb="5">
      <t>シエンイン</t>
    </rPh>
    <phoneticPr fontId="3"/>
  </si>
  <si>
    <t>保育所等訪問支援</t>
    <rPh sb="0" eb="3">
      <t>ホイクショ</t>
    </rPh>
    <rPh sb="3" eb="4">
      <t>トウ</t>
    </rPh>
    <rPh sb="4" eb="6">
      <t>ホウモン</t>
    </rPh>
    <rPh sb="6" eb="8">
      <t>シエン</t>
    </rPh>
    <phoneticPr fontId="1"/>
  </si>
  <si>
    <t>福祉型障害児入所施設</t>
    <rPh sb="0" eb="3">
      <t>フクシガタ</t>
    </rPh>
    <rPh sb="3" eb="6">
      <t>ショウガイジ</t>
    </rPh>
    <rPh sb="6" eb="8">
      <t>ニュウショ</t>
    </rPh>
    <rPh sb="8" eb="10">
      <t>シセツ</t>
    </rPh>
    <phoneticPr fontId="1"/>
  </si>
  <si>
    <t>心理担当職員</t>
    <rPh sb="0" eb="6">
      <t>シンリタントウショクイン</t>
    </rPh>
    <phoneticPr fontId="3"/>
  </si>
  <si>
    <t>医療型障害児入所施設</t>
    <rPh sb="0" eb="2">
      <t>イリョウ</t>
    </rPh>
    <rPh sb="2" eb="3">
      <t>ガタ</t>
    </rPh>
    <rPh sb="3" eb="6">
      <t>ショウガイジ</t>
    </rPh>
    <rPh sb="6" eb="8">
      <t>ニュウショ</t>
    </rPh>
    <rPh sb="8" eb="10">
      <t>シセツ</t>
    </rPh>
    <phoneticPr fontId="1"/>
  </si>
  <si>
    <t>職種①</t>
    <rPh sb="0" eb="2">
      <t>ショクシュ</t>
    </rPh>
    <phoneticPr fontId="3"/>
  </si>
  <si>
    <t>職種②</t>
    <rPh sb="0" eb="2">
      <t>ショクシュ</t>
    </rPh>
    <phoneticPr fontId="3"/>
  </si>
  <si>
    <t>職種③</t>
    <rPh sb="0" eb="2">
      <t>ショクシュ</t>
    </rPh>
    <phoneticPr fontId="3"/>
  </si>
  <si>
    <t>職種④</t>
    <rPh sb="0" eb="2">
      <t>ショクシュ</t>
    </rPh>
    <phoneticPr fontId="3"/>
  </si>
  <si>
    <t>職種⑤</t>
    <rPh sb="0" eb="2">
      <t>ショクシュ</t>
    </rPh>
    <phoneticPr fontId="3"/>
  </si>
  <si>
    <t>職種⑥</t>
    <rPh sb="0" eb="2">
      <t>ショクシュ</t>
    </rPh>
    <phoneticPr fontId="3"/>
  </si>
  <si>
    <t>職種⑦</t>
    <rPh sb="0" eb="2">
      <t>ショクシュ</t>
    </rPh>
    <phoneticPr fontId="3"/>
  </si>
  <si>
    <t>職種⑧</t>
    <rPh sb="0" eb="2">
      <t>ショクシュ</t>
    </rPh>
    <phoneticPr fontId="3"/>
  </si>
  <si>
    <t>職種⑨</t>
    <phoneticPr fontId="3"/>
  </si>
  <si>
    <t>職種⑩</t>
    <phoneticPr fontId="3"/>
  </si>
  <si>
    <t>居宅介護</t>
    <phoneticPr fontId="8"/>
  </si>
  <si>
    <t>作業療法士</t>
    <rPh sb="0" eb="5">
      <t>サギョウリョウホウシ</t>
    </rPh>
    <phoneticPr fontId="3"/>
  </si>
  <si>
    <t>言語聴覚士</t>
    <rPh sb="0" eb="2">
      <t>ゲンゴ</t>
    </rPh>
    <rPh sb="2" eb="5">
      <t>チョウカクシ</t>
    </rPh>
    <phoneticPr fontId="3"/>
  </si>
  <si>
    <t>短期入所・併設型</t>
    <rPh sb="0" eb="2">
      <t>タンキ</t>
    </rPh>
    <rPh sb="2" eb="4">
      <t>ニュウショ</t>
    </rPh>
    <rPh sb="5" eb="8">
      <t>ヘイセツガタ</t>
    </rPh>
    <phoneticPr fontId="8"/>
  </si>
  <si>
    <t>短期入所・空床利用型</t>
    <rPh sb="0" eb="2">
      <t>タンキ</t>
    </rPh>
    <rPh sb="2" eb="4">
      <t>ニュウショ</t>
    </rPh>
    <rPh sb="5" eb="7">
      <t>クウショウ</t>
    </rPh>
    <rPh sb="7" eb="10">
      <t>リヨウガタ</t>
    </rPh>
    <phoneticPr fontId="8"/>
  </si>
  <si>
    <t>短期入所・単独型</t>
    <rPh sb="0" eb="2">
      <t>タンキ</t>
    </rPh>
    <rPh sb="2" eb="4">
      <t>ニュウショ</t>
    </rPh>
    <rPh sb="5" eb="8">
      <t>タンドクガタ</t>
    </rPh>
    <phoneticPr fontId="8"/>
  </si>
  <si>
    <t>重度障害者等包括支援</t>
    <rPh sb="0" eb="2">
      <t>ジュウド</t>
    </rPh>
    <rPh sb="2" eb="5">
      <t>ショウガイシャ</t>
    </rPh>
    <rPh sb="5" eb="6">
      <t>ナド</t>
    </rPh>
    <rPh sb="6" eb="8">
      <t>ホウカツ</t>
    </rPh>
    <rPh sb="8" eb="10">
      <t>シエン</t>
    </rPh>
    <phoneticPr fontId="8"/>
  </si>
  <si>
    <t>夜間支援従事者</t>
    <rPh sb="0" eb="7">
      <t>ヤカンシエンジュウジシャ</t>
    </rPh>
    <phoneticPr fontId="3"/>
  </si>
  <si>
    <t>就労支援員</t>
    <rPh sb="0" eb="2">
      <t>シュウロウ</t>
    </rPh>
    <rPh sb="2" eb="5">
      <t>シエンイン</t>
    </rPh>
    <phoneticPr fontId="3"/>
  </si>
  <si>
    <t>職業指導員</t>
    <rPh sb="0" eb="2">
      <t>ショクギョウ</t>
    </rPh>
    <rPh sb="2" eb="4">
      <t>シドウ</t>
    </rPh>
    <rPh sb="4" eb="5">
      <t>イン</t>
    </rPh>
    <phoneticPr fontId="3"/>
  </si>
  <si>
    <t>就労選択支援</t>
    <rPh sb="0" eb="2">
      <t>シュウロウ</t>
    </rPh>
    <rPh sb="2" eb="4">
      <t>センタク</t>
    </rPh>
    <rPh sb="4" eb="6">
      <t>シエン</t>
    </rPh>
    <phoneticPr fontId="3"/>
  </si>
  <si>
    <t>機能訓練担当職員</t>
    <rPh sb="0" eb="4">
      <t>キノウクンレン</t>
    </rPh>
    <rPh sb="4" eb="6">
      <t>タントウ</t>
    </rPh>
    <rPh sb="6" eb="8">
      <t>ショクイン</t>
    </rPh>
    <phoneticPr fontId="3"/>
  </si>
  <si>
    <t>栄養士</t>
    <rPh sb="0" eb="3">
      <t>エイヨウシ</t>
    </rPh>
    <phoneticPr fontId="3"/>
  </si>
  <si>
    <t>調理員</t>
    <rPh sb="0" eb="3">
      <t>チョウリイン</t>
    </rPh>
    <phoneticPr fontId="3"/>
  </si>
  <si>
    <t>理学療法士又は作業療法士</t>
    <rPh sb="0" eb="5">
      <t>リガクリョウホウシ</t>
    </rPh>
    <rPh sb="5" eb="6">
      <t>マタ</t>
    </rPh>
    <rPh sb="7" eb="12">
      <t>サギョウリョウホウシ</t>
    </rPh>
    <phoneticPr fontId="3"/>
  </si>
  <si>
    <t>職業指導員</t>
    <rPh sb="0" eb="5">
      <t>ショクギョウシドウイン</t>
    </rPh>
    <phoneticPr fontId="3"/>
  </si>
  <si>
    <t>予定</t>
  </si>
  <si>
    <t>（参考様式６）</t>
    <rPh sb="1" eb="3">
      <t>サンコウ</t>
    </rPh>
    <rPh sb="3" eb="5">
      <t>ヨウシキ</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</si>
</sst>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0_ "/>
    <numFmt numFmtId="177" formatCode="[$-409]d;@"/>
    <numFmt numFmtId="178" formatCode="aaa"/>
    <numFmt numFmtId="179" formatCode="[$-409]d&quot;月&quot;"/>
  </numFmts>
  <fonts count="25">
    <font>
      <sz val="11"/>
      <color theme="1"/>
      <name val="游ゴシック"/>
      <family val="3"/>
      <charset val="128"/>
      <scheme val="minor"/>
    </font>
    <font>
      <sz val="10"/>
      <color indexed="8"/>
      <name val="ＭＳ ゴシック"/>
      <family val="3"/>
      <charset val="128"/>
    </font>
    <font>
      <sz val="10"/>
      <name val="ＭＳ ゴシック"/>
      <family val="3"/>
      <charset val="128"/>
    </font>
    <font>
      <sz val="6"/>
      <name val="游ゴシック"/>
      <family val="3"/>
      <charset val="128"/>
    </font>
    <font>
      <sz val="6"/>
      <name val="ＭＳ ゴシック"/>
      <family val="3"/>
      <charset val="128"/>
    </font>
    <font>
      <sz val="9"/>
      <name val="ＭＳ ゴシック"/>
      <family val="3"/>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2"/>
      <name val="ＭＳ ゴシック"/>
      <family val="3"/>
      <charset val="128"/>
    </font>
    <font>
      <sz val="11"/>
      <name val="ＭＳ ゴシック"/>
      <family val="3"/>
      <charset val="128"/>
    </font>
    <font>
      <u/>
      <sz val="9"/>
      <name val="ＭＳ ゴシック"/>
      <family val="3"/>
      <charset val="128"/>
    </font>
    <font>
      <b/>
      <u/>
      <sz val="9"/>
      <name val="ＭＳ ゴシック"/>
      <family val="3"/>
      <charset val="128"/>
    </font>
    <font>
      <b/>
      <sz val="9"/>
      <name val="ＭＳ ゴシック"/>
      <family val="3"/>
      <charset val="128"/>
    </font>
    <font>
      <b/>
      <sz val="11"/>
      <name val="ＭＳ ゴシック"/>
      <family val="3"/>
      <charset val="128"/>
    </font>
    <font>
      <sz val="10"/>
      <color theme="1"/>
      <name val="ＭＳ ゴシック"/>
      <family val="3"/>
      <charset val="128"/>
    </font>
    <font>
      <sz val="11"/>
      <color theme="1"/>
      <name val="ＭＳ ゴシック"/>
      <family val="3"/>
      <charset val="128"/>
    </font>
    <font>
      <sz val="10"/>
      <color theme="0"/>
      <name val="ＭＳ ゴシック"/>
      <family val="3"/>
      <charset val="128"/>
    </font>
    <font>
      <sz val="10"/>
      <color theme="1"/>
      <name val="游ゴシック"/>
      <family val="3"/>
      <charset val="128"/>
      <scheme val="minor"/>
    </font>
    <font>
      <sz val="9"/>
      <color theme="0"/>
      <name val="ＭＳ ゴシック"/>
      <family val="3"/>
      <charset val="128"/>
    </font>
    <font>
      <sz val="11"/>
      <name val="游ゴシック"/>
      <family val="3"/>
      <charset val="128"/>
      <scheme val="minor"/>
    </font>
    <font>
      <sz val="8"/>
      <color rgb="FFC00000"/>
      <name val="ＭＳ ゴシック"/>
      <family val="3"/>
      <charset val="128"/>
    </font>
  </fonts>
  <fills count="7">
    <fill>
      <patternFill patternType="none"/>
    </fill>
    <fill>
      <patternFill patternType="gray125"/>
    </fill>
    <fill>
      <patternFill patternType="solid">
        <fgColor indexed="2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tint="0.79998168889431442"/>
        <bgColor indexed="64"/>
      </patternFill>
    </fill>
  </fills>
  <borders count="52">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10">
    <xf numFmtId="0" fontId="0" fillId="0" borderId="0">
      <alignment vertical="center"/>
    </xf>
    <xf numFmtId="0" fontId="6" fillId="0" borderId="0"/>
    <xf numFmtId="6" fontId="6" fillId="0" borderId="0" applyFont="0" applyFill="0" applyBorder="0" applyAlignment="0" applyProtection="0"/>
    <xf numFmtId="0" fontId="18" fillId="0" borderId="0">
      <alignment vertical="center"/>
    </xf>
    <xf numFmtId="0" fontId="6" fillId="0" borderId="0"/>
    <xf numFmtId="0" fontId="6" fillId="0" borderId="0"/>
    <xf numFmtId="0" fontId="19" fillId="0" borderId="0">
      <alignment vertical="center"/>
    </xf>
    <xf numFmtId="0" fontId="6" fillId="0" borderId="0">
      <alignment vertical="center"/>
    </xf>
    <xf numFmtId="0" fontId="6" fillId="0" borderId="0">
      <alignment vertical="center"/>
    </xf>
    <xf numFmtId="0" fontId="6" fillId="0" borderId="0">
      <alignment vertical="center"/>
    </xf>
  </cellStyleXfs>
  <cellXfs count="258">
    <xf numFmtId="0" fontId="0" fillId="0" borderId="0" xfId="0">
      <alignment vertical="center"/>
    </xf>
    <xf numFmtId="0" fontId="6" fillId="0" borderId="0" xfId="5" applyAlignment="1">
      <alignment horizontal="left" vertical="center"/>
    </xf>
    <xf numFmtId="0" fontId="6" fillId="0" borderId="0" xfId="5" applyAlignment="1">
      <alignment horizontal="center" vertical="center"/>
    </xf>
    <xf numFmtId="0" fontId="10" fillId="0" borderId="0" xfId="5" applyFont="1" applyAlignment="1">
      <alignment horizontal="left" vertical="center" wrapText="1"/>
    </xf>
    <xf numFmtId="0" fontId="6" fillId="0" borderId="1" xfId="5" applyBorder="1" applyAlignment="1">
      <alignment horizontal="center" vertical="center" wrapText="1"/>
    </xf>
    <xf numFmtId="0" fontId="7" fillId="0" borderId="2" xfId="5" applyFont="1" applyBorder="1" applyAlignment="1">
      <alignment horizontal="center" vertical="center" wrapText="1"/>
    </xf>
    <xf numFmtId="0" fontId="7" fillId="0" borderId="3" xfId="5" applyFont="1" applyBorder="1" applyAlignment="1">
      <alignment horizontal="left" vertical="top"/>
    </xf>
    <xf numFmtId="0" fontId="6" fillId="0" borderId="4" xfId="5" applyBorder="1" applyAlignment="1">
      <alignment horizontal="left" vertical="top"/>
    </xf>
    <xf numFmtId="0" fontId="6" fillId="0" borderId="5" xfId="5" applyBorder="1" applyAlignment="1">
      <alignment horizontal="left" vertical="top"/>
    </xf>
    <xf numFmtId="0" fontId="6" fillId="0" borderId="6" xfId="5" applyBorder="1" applyAlignment="1">
      <alignment horizontal="left" vertical="top"/>
    </xf>
    <xf numFmtId="0" fontId="6" fillId="0" borderId="7" xfId="5" applyBorder="1" applyAlignment="1">
      <alignment horizontal="left" vertical="top"/>
    </xf>
    <xf numFmtId="0" fontId="7" fillId="0" borderId="7" xfId="5" applyFont="1" applyBorder="1" applyAlignment="1">
      <alignment horizontal="right" vertical="top"/>
    </xf>
    <xf numFmtId="0" fontId="7" fillId="0" borderId="7" xfId="5" applyFont="1" applyBorder="1" applyAlignment="1">
      <alignment horizontal="left" vertical="top"/>
    </xf>
    <xf numFmtId="0" fontId="6" fillId="0" borderId="8" xfId="5" applyBorder="1" applyAlignment="1">
      <alignment horizontal="left" vertical="top"/>
    </xf>
    <xf numFmtId="0" fontId="6" fillId="0" borderId="2" xfId="5" applyBorder="1" applyAlignment="1">
      <alignment horizontal="center" vertical="center" wrapText="1"/>
    </xf>
    <xf numFmtId="0" fontId="6" fillId="0" borderId="9" xfId="5" applyBorder="1" applyAlignment="1">
      <alignment horizontal="left" vertical="top"/>
    </xf>
    <xf numFmtId="0" fontId="6" fillId="0" borderId="10" xfId="5" applyBorder="1" applyAlignment="1">
      <alignment horizontal="left" vertical="top"/>
    </xf>
    <xf numFmtId="0" fontId="6" fillId="0" borderId="11" xfId="5" applyBorder="1" applyAlignment="1">
      <alignment horizontal="left" vertical="top"/>
    </xf>
    <xf numFmtId="0" fontId="6" fillId="0" borderId="12" xfId="5" applyBorder="1" applyAlignment="1">
      <alignment horizontal="center" vertical="center" wrapText="1"/>
    </xf>
    <xf numFmtId="0" fontId="7" fillId="0" borderId="13" xfId="5" applyFont="1" applyBorder="1" applyAlignment="1">
      <alignment horizontal="center" vertical="center" shrinkToFit="1"/>
    </xf>
    <xf numFmtId="0" fontId="7" fillId="0" borderId="14" xfId="5" applyFont="1" applyBorder="1" applyAlignment="1">
      <alignment horizontal="center" vertical="center" shrinkToFit="1"/>
    </xf>
    <xf numFmtId="0" fontId="7" fillId="0" borderId="15" xfId="5" applyFont="1" applyBorder="1" applyAlignment="1">
      <alignment horizontal="center" vertical="center" shrinkToFit="1"/>
    </xf>
    <xf numFmtId="0" fontId="7" fillId="0" borderId="9" xfId="5" applyFont="1" applyBorder="1" applyAlignment="1">
      <alignment horizontal="center" vertical="center"/>
    </xf>
    <xf numFmtId="0" fontId="7" fillId="0" borderId="10" xfId="5" applyFont="1" applyBorder="1" applyAlignment="1">
      <alignment horizontal="center" vertical="center"/>
    </xf>
    <xf numFmtId="0" fontId="7" fillId="0" borderId="11" xfId="5" applyFont="1" applyBorder="1" applyAlignment="1">
      <alignment horizontal="center" vertical="center"/>
    </xf>
    <xf numFmtId="0" fontId="7" fillId="0" borderId="16" xfId="5" applyFont="1" applyBorder="1" applyAlignment="1">
      <alignment horizontal="center" vertical="center"/>
    </xf>
    <xf numFmtId="0" fontId="7" fillId="0" borderId="17" xfId="5" applyFont="1" applyBorder="1" applyAlignment="1">
      <alignment horizontal="center" vertical="center"/>
    </xf>
    <xf numFmtId="0" fontId="7" fillId="0" borderId="18" xfId="5" applyFont="1" applyBorder="1" applyAlignment="1">
      <alignment horizontal="center" vertical="center"/>
    </xf>
    <xf numFmtId="0" fontId="6" fillId="0" borderId="0" xfId="5" applyAlignment="1">
      <alignment vertical="center"/>
    </xf>
    <xf numFmtId="0" fontId="9" fillId="0" borderId="0" xfId="5" applyFont="1" applyAlignment="1">
      <alignment horizontal="center" vertical="center" shrinkToFit="1"/>
    </xf>
    <xf numFmtId="0" fontId="7" fillId="0" borderId="0" xfId="5" applyFont="1" applyAlignment="1">
      <alignment horizontal="center" vertical="center"/>
    </xf>
    <xf numFmtId="0" fontId="8" fillId="0" borderId="0" xfId="5" applyFont="1" applyAlignment="1">
      <alignment horizontal="left" vertical="center"/>
    </xf>
    <xf numFmtId="0" fontId="10" fillId="0" borderId="0" xfId="5" applyFont="1" applyAlignment="1">
      <alignment horizontal="left" vertical="top"/>
    </xf>
    <xf numFmtId="0" fontId="6" fillId="0" borderId="0" xfId="5" applyAlignment="1">
      <alignment horizontal="left"/>
    </xf>
    <xf numFmtId="0" fontId="6" fillId="0" borderId="19" xfId="5" applyBorder="1" applyAlignment="1">
      <alignment horizontal="center" vertical="center"/>
    </xf>
    <xf numFmtId="0" fontId="6" fillId="0" borderId="20" xfId="5" applyBorder="1" applyAlignment="1">
      <alignment horizontal="center" vertical="center"/>
    </xf>
    <xf numFmtId="0" fontId="7" fillId="0" borderId="2" xfId="9" applyFont="1" applyBorder="1">
      <alignment vertical="center"/>
    </xf>
    <xf numFmtId="0" fontId="7" fillId="0" borderId="0" xfId="9" applyFont="1">
      <alignment vertical="center"/>
    </xf>
    <xf numFmtId="0" fontId="7" fillId="0" borderId="16" xfId="9" applyFont="1" applyBorder="1">
      <alignment vertical="center"/>
    </xf>
    <xf numFmtId="0" fontId="7" fillId="0" borderId="17" xfId="9" applyFont="1" applyBorder="1">
      <alignment vertical="center"/>
    </xf>
    <xf numFmtId="0" fontId="7" fillId="0" borderId="12" xfId="9" applyFont="1" applyBorder="1">
      <alignment vertical="center"/>
    </xf>
    <xf numFmtId="0" fontId="6" fillId="0" borderId="3" xfId="5" applyBorder="1" applyAlignment="1">
      <alignment horizontal="center" vertical="center"/>
    </xf>
    <xf numFmtId="0" fontId="6" fillId="0" borderId="4" xfId="5" applyBorder="1" applyAlignment="1">
      <alignment horizontal="center" vertical="center"/>
    </xf>
    <xf numFmtId="0" fontId="6" fillId="0" borderId="5" xfId="5" applyBorder="1" applyAlignment="1">
      <alignment horizontal="center" vertical="center"/>
    </xf>
    <xf numFmtId="0" fontId="7" fillId="0" borderId="4" xfId="8" applyFont="1" applyBorder="1" applyAlignment="1">
      <alignment horizontal="center" vertical="center"/>
    </xf>
    <xf numFmtId="0" fontId="7" fillId="0" borderId="0" xfId="8" applyFont="1" applyAlignment="1">
      <alignment horizontal="center" vertical="center"/>
    </xf>
    <xf numFmtId="0" fontId="7" fillId="0" borderId="20" xfId="8" applyFont="1" applyBorder="1" applyAlignment="1">
      <alignment horizontal="center" vertical="center"/>
    </xf>
    <xf numFmtId="0" fontId="7" fillId="0" borderId="10" xfId="8" applyFont="1" applyBorder="1" applyAlignment="1">
      <alignment horizontal="center" vertical="center"/>
    </xf>
    <xf numFmtId="0" fontId="7" fillId="0" borderId="11" xfId="8" applyFont="1" applyBorder="1" applyAlignment="1">
      <alignment horizontal="center" vertical="center"/>
    </xf>
    <xf numFmtId="0" fontId="7" fillId="0" borderId="4" xfId="5" applyFont="1" applyBorder="1" applyAlignment="1">
      <alignment horizontal="center" vertical="center"/>
    </xf>
    <xf numFmtId="0" fontId="7" fillId="0" borderId="21" xfId="5" applyFont="1" applyBorder="1" applyAlignment="1">
      <alignment horizontal="center" vertical="center"/>
    </xf>
    <xf numFmtId="0" fontId="7" fillId="0" borderId="22" xfId="5" applyFont="1" applyBorder="1" applyAlignment="1">
      <alignment horizontal="center" vertical="center" shrinkToFit="1"/>
    </xf>
    <xf numFmtId="0" fontId="7" fillId="0" borderId="23" xfId="5" applyFont="1" applyBorder="1" applyAlignment="1">
      <alignment vertical="center"/>
    </xf>
    <xf numFmtId="0" fontId="7" fillId="0" borderId="10" xfId="5" applyFont="1" applyBorder="1" applyAlignment="1">
      <alignment vertical="center"/>
    </xf>
    <xf numFmtId="0" fontId="7" fillId="0" borderId="24" xfId="5" applyFont="1" applyBorder="1" applyAlignment="1">
      <alignment vertical="center"/>
    </xf>
    <xf numFmtId="0" fontId="6" fillId="0" borderId="25" xfId="5" applyBorder="1" applyAlignment="1">
      <alignment horizontal="center" vertical="center"/>
    </xf>
    <xf numFmtId="0" fontId="6" fillId="0" borderId="23" xfId="5" applyBorder="1" applyAlignment="1">
      <alignment horizontal="center" vertical="center"/>
    </xf>
    <xf numFmtId="0" fontId="6" fillId="0" borderId="26" xfId="5" applyBorder="1" applyAlignment="1">
      <alignment horizontal="center" vertical="center"/>
    </xf>
    <xf numFmtId="0" fontId="7" fillId="0" borderId="0" xfId="5" applyFont="1" applyAlignment="1">
      <alignment horizontal="left" vertical="center"/>
    </xf>
    <xf numFmtId="0" fontId="12" fillId="0" borderId="0" xfId="7" applyFont="1">
      <alignment vertical="center"/>
    </xf>
    <xf numFmtId="0" fontId="5" fillId="0" borderId="0" xfId="7" applyFont="1">
      <alignment vertical="center"/>
    </xf>
    <xf numFmtId="0" fontId="12" fillId="0" borderId="0" xfId="7" applyFont="1" applyAlignment="1">
      <alignment vertical="center" textRotation="255" shrinkToFit="1"/>
    </xf>
    <xf numFmtId="0" fontId="2" fillId="0" borderId="0" xfId="7" applyFont="1">
      <alignment vertical="center"/>
    </xf>
    <xf numFmtId="0" fontId="2" fillId="0" borderId="0" xfId="7" applyFont="1" applyAlignment="1">
      <alignment horizontal="center" vertical="center"/>
    </xf>
    <xf numFmtId="177" fontId="5" fillId="0" borderId="17" xfId="7" applyNumberFormat="1" applyFont="1" applyBorder="1">
      <alignment vertical="center"/>
    </xf>
    <xf numFmtId="178" fontId="5" fillId="0" borderId="17" xfId="7" applyNumberFormat="1" applyFont="1" applyBorder="1">
      <alignment vertical="center"/>
    </xf>
    <xf numFmtId="0" fontId="5" fillId="0" borderId="0" xfId="7" applyFont="1" applyAlignment="1">
      <alignment horizontal="center" vertical="center"/>
    </xf>
    <xf numFmtId="0" fontId="2" fillId="0" borderId="0" xfId="7" applyFont="1" applyAlignment="1">
      <alignment horizontal="left" vertical="center"/>
    </xf>
    <xf numFmtId="0" fontId="5" fillId="4" borderId="17" xfId="7" applyFont="1" applyFill="1" applyBorder="1" applyAlignment="1">
      <alignment horizontal="right" vertical="center"/>
    </xf>
    <xf numFmtId="0" fontId="5" fillId="0" borderId="16" xfId="7" applyFont="1" applyBorder="1" applyAlignment="1">
      <alignment horizontal="right" vertical="center"/>
    </xf>
    <xf numFmtId="176" fontId="5" fillId="0" borderId="17" xfId="7" applyNumberFormat="1" applyFont="1" applyBorder="1" applyAlignment="1">
      <alignment horizontal="right" vertical="center"/>
    </xf>
    <xf numFmtId="0" fontId="5" fillId="0" borderId="17" xfId="7" applyFont="1" applyBorder="1" applyAlignment="1">
      <alignment horizontal="right" vertical="center"/>
    </xf>
    <xf numFmtId="0" fontId="5" fillId="0" borderId="27" xfId="7" applyFont="1" applyBorder="1" applyAlignment="1">
      <alignment horizontal="right" vertical="center"/>
    </xf>
    <xf numFmtId="0" fontId="2" fillId="0" borderId="17" xfId="7" applyFont="1" applyBorder="1">
      <alignment vertical="center"/>
    </xf>
    <xf numFmtId="0" fontId="5" fillId="0" borderId="17" xfId="7" applyFont="1" applyBorder="1" applyAlignment="1">
      <alignment horizontal="center" vertical="center"/>
    </xf>
    <xf numFmtId="0" fontId="20" fillId="0" borderId="0" xfId="7" applyFont="1" applyAlignment="1">
      <alignment horizontal="center" vertical="center"/>
    </xf>
    <xf numFmtId="0" fontId="20" fillId="0" borderId="0" xfId="3" applyFont="1" applyAlignment="1">
      <alignment horizontal="center" vertical="center"/>
    </xf>
    <xf numFmtId="0" fontId="20" fillId="0" borderId="0" xfId="7" applyFont="1">
      <alignment vertical="center"/>
    </xf>
    <xf numFmtId="0" fontId="13" fillId="0" borderId="0" xfId="7" applyFont="1" applyAlignment="1">
      <alignment horizontal="left" vertical="center"/>
    </xf>
    <xf numFmtId="0" fontId="2" fillId="0" borderId="0" xfId="7" applyFont="1" applyAlignment="1">
      <alignment horizontal="right" vertical="center"/>
    </xf>
    <xf numFmtId="0" fontId="5" fillId="0" borderId="17" xfId="7" applyFont="1" applyBorder="1" applyAlignment="1">
      <alignment horizontal="center" vertical="center" wrapText="1"/>
    </xf>
    <xf numFmtId="0" fontId="5" fillId="3" borderId="25" xfId="7" applyFont="1" applyFill="1" applyBorder="1" applyAlignment="1">
      <alignment horizontal="center" vertical="center"/>
    </xf>
    <xf numFmtId="0" fontId="19" fillId="0" borderId="0" xfId="0" applyFont="1">
      <alignment vertical="center"/>
    </xf>
    <xf numFmtId="0" fontId="5" fillId="0" borderId="0" xfId="7" applyFont="1" applyAlignment="1">
      <alignment horizontal="left" vertical="center"/>
    </xf>
    <xf numFmtId="0" fontId="21" fillId="0" borderId="0" xfId="0" applyFont="1">
      <alignment vertical="center"/>
    </xf>
    <xf numFmtId="0" fontId="18" fillId="0" borderId="0" xfId="0" applyFont="1">
      <alignment vertical="center"/>
    </xf>
    <xf numFmtId="0" fontId="18" fillId="0" borderId="0" xfId="0" applyFont="1" applyAlignment="1">
      <alignment horizontal="right" vertical="center"/>
    </xf>
    <xf numFmtId="0" fontId="22" fillId="0" borderId="0" xfId="7" applyFont="1" applyAlignment="1">
      <alignment horizontal="center" vertical="center"/>
    </xf>
    <xf numFmtId="0" fontId="22" fillId="0" borderId="0" xfId="3" applyFont="1" applyAlignment="1">
      <alignment horizontal="center" vertical="center"/>
    </xf>
    <xf numFmtId="0" fontId="22" fillId="0" borderId="0" xfId="7" applyFont="1">
      <alignment vertical="center"/>
    </xf>
    <xf numFmtId="0" fontId="5" fillId="0" borderId="0" xfId="7" applyFont="1" applyAlignment="1">
      <alignment vertical="center" textRotation="255" shrinkToFit="1"/>
    </xf>
    <xf numFmtId="0" fontId="17" fillId="0" borderId="0" xfId="7" applyFont="1" applyAlignment="1">
      <alignment horizontal="left" vertical="center"/>
    </xf>
    <xf numFmtId="0" fontId="5" fillId="4" borderId="28" xfId="7" applyFont="1" applyFill="1" applyBorder="1" applyAlignment="1">
      <alignment horizontal="right" vertical="center"/>
    </xf>
    <xf numFmtId="0" fontId="5" fillId="0" borderId="17" xfId="7" applyFont="1" applyBorder="1" applyAlignment="1">
      <alignment vertical="center" textRotation="255" shrinkToFit="1"/>
    </xf>
    <xf numFmtId="179" fontId="5" fillId="0" borderId="17" xfId="7" applyNumberFormat="1" applyFont="1" applyBorder="1" applyAlignment="1">
      <alignment horizontal="center" vertical="center"/>
    </xf>
    <xf numFmtId="0" fontId="18" fillId="6" borderId="17" xfId="0" applyFont="1" applyFill="1" applyBorder="1">
      <alignment vertical="center"/>
    </xf>
    <xf numFmtId="0" fontId="2" fillId="0" borderId="0" xfId="3" applyFont="1" applyAlignment="1">
      <alignment horizontal="center" vertical="center"/>
    </xf>
    <xf numFmtId="0" fontId="5" fillId="0" borderId="17" xfId="3" applyFont="1" applyBorder="1" applyAlignment="1">
      <alignment horizontal="center" vertical="center"/>
    </xf>
    <xf numFmtId="0" fontId="5" fillId="0" borderId="25" xfId="3" applyFont="1" applyBorder="1" applyAlignment="1">
      <alignment horizontal="center" vertical="center"/>
    </xf>
    <xf numFmtId="0" fontId="5" fillId="3" borderId="17" xfId="7" applyFont="1" applyFill="1" applyBorder="1" applyAlignment="1">
      <alignment horizontal="left" vertical="center"/>
    </xf>
    <xf numFmtId="0" fontId="5" fillId="5" borderId="17" xfId="7" applyFont="1" applyFill="1" applyBorder="1">
      <alignment vertical="center"/>
    </xf>
    <xf numFmtId="0" fontId="5" fillId="5" borderId="25" xfId="7" applyFont="1" applyFill="1" applyBorder="1">
      <alignment vertical="center"/>
    </xf>
    <xf numFmtId="0" fontId="23" fillId="0" borderId="0" xfId="0" applyFont="1">
      <alignment vertical="center"/>
    </xf>
    <xf numFmtId="0" fontId="6" fillId="0" borderId="0" xfId="5" applyAlignment="1">
      <alignment horizontal="center" vertical="center" shrinkToFit="1"/>
    </xf>
    <xf numFmtId="0" fontId="7" fillId="0" borderId="17" xfId="5" applyFont="1" applyBorder="1" applyAlignment="1">
      <alignment horizontal="left" vertical="center"/>
    </xf>
    <xf numFmtId="0" fontId="7" fillId="2" borderId="25" xfId="5" applyFont="1" applyFill="1" applyBorder="1" applyAlignment="1">
      <alignment horizontal="center" vertical="center"/>
    </xf>
    <xf numFmtId="0" fontId="7" fillId="2" borderId="23" xfId="5" applyFont="1" applyFill="1" applyBorder="1" applyAlignment="1">
      <alignment horizontal="center" vertical="center"/>
    </xf>
    <xf numFmtId="0" fontId="6" fillId="0" borderId="23" xfId="5" applyBorder="1" applyAlignment="1">
      <alignment vertical="center"/>
    </xf>
    <xf numFmtId="0" fontId="6" fillId="0" borderId="26" xfId="5" applyBorder="1" applyAlignment="1">
      <alignment vertical="center"/>
    </xf>
    <xf numFmtId="0" fontId="7" fillId="0" borderId="25" xfId="5" applyFont="1" applyBorder="1" applyAlignment="1">
      <alignment horizontal="left" vertical="center"/>
    </xf>
    <xf numFmtId="0" fontId="7" fillId="0" borderId="23" xfId="5" applyFont="1" applyBorder="1" applyAlignment="1">
      <alignment horizontal="left" vertical="center"/>
    </xf>
    <xf numFmtId="0" fontId="7" fillId="0" borderId="16" xfId="5" applyFont="1" applyBorder="1" applyAlignment="1">
      <alignment horizontal="left" vertical="center"/>
    </xf>
    <xf numFmtId="0" fontId="7" fillId="0" borderId="25" xfId="5" applyFont="1" applyBorder="1" applyAlignment="1">
      <alignment horizontal="center" vertical="center"/>
    </xf>
    <xf numFmtId="0" fontId="7" fillId="0" borderId="23" xfId="5" applyFont="1" applyBorder="1" applyAlignment="1">
      <alignment horizontal="center" vertical="center"/>
    </xf>
    <xf numFmtId="0" fontId="6" fillId="0" borderId="17" xfId="5" applyBorder="1" applyAlignment="1">
      <alignment horizontal="left" vertical="center"/>
    </xf>
    <xf numFmtId="0" fontId="7" fillId="0" borderId="9" xfId="5" applyFont="1" applyBorder="1" applyAlignment="1">
      <alignment horizontal="center" vertical="center"/>
    </xf>
    <xf numFmtId="0" fontId="7" fillId="0" borderId="10" xfId="5" applyFont="1" applyBorder="1" applyAlignment="1">
      <alignment horizontal="center" vertical="center"/>
    </xf>
    <xf numFmtId="0" fontId="7" fillId="0" borderId="24" xfId="5" applyFont="1" applyBorder="1" applyAlignment="1">
      <alignment horizontal="center" vertical="center"/>
    </xf>
    <xf numFmtId="0" fontId="6" fillId="0" borderId="23" xfId="5" applyBorder="1" applyAlignment="1">
      <alignment horizontal="center" vertical="center"/>
    </xf>
    <xf numFmtId="0" fontId="6" fillId="0" borderId="23" xfId="5" applyBorder="1" applyAlignment="1"/>
    <xf numFmtId="0" fontId="6" fillId="0" borderId="26" xfId="5" applyBorder="1" applyAlignment="1"/>
    <xf numFmtId="0" fontId="7" fillId="0" borderId="16" xfId="5" applyFont="1" applyBorder="1" applyAlignment="1">
      <alignment horizontal="center" vertical="center"/>
    </xf>
    <xf numFmtId="0" fontId="7" fillId="0" borderId="3" xfId="5" applyFont="1" applyBorder="1" applyAlignment="1">
      <alignment horizontal="center" vertical="center" shrinkToFit="1"/>
    </xf>
    <xf numFmtId="0" fontId="6" fillId="0" borderId="21" xfId="5" applyBorder="1" applyAlignment="1">
      <alignment horizontal="center" vertical="center" shrinkToFit="1"/>
    </xf>
    <xf numFmtId="0" fontId="7" fillId="0" borderId="19" xfId="5" applyFont="1" applyBorder="1" applyAlignment="1">
      <alignment horizontal="center" vertical="center"/>
    </xf>
    <xf numFmtId="0" fontId="6" fillId="0" borderId="0" xfId="5" applyAlignment="1">
      <alignment horizontal="center" vertical="center"/>
    </xf>
    <xf numFmtId="0" fontId="6" fillId="0" borderId="0" xfId="5" applyAlignment="1"/>
    <xf numFmtId="0" fontId="7" fillId="0" borderId="29" xfId="5" applyFont="1" applyBorder="1" applyAlignment="1">
      <alignment horizontal="center" vertical="center"/>
    </xf>
    <xf numFmtId="0" fontId="6" fillId="0" borderId="16" xfId="5" applyBorder="1" applyAlignment="1">
      <alignment horizontal="center" vertical="center"/>
    </xf>
    <xf numFmtId="0" fontId="7" fillId="0" borderId="28" xfId="5" applyFont="1" applyBorder="1" applyAlignment="1">
      <alignment horizontal="center" vertical="center"/>
    </xf>
    <xf numFmtId="0" fontId="7" fillId="0" borderId="29" xfId="5" applyFont="1" applyBorder="1" applyAlignment="1">
      <alignment horizontal="left" vertical="center" wrapText="1"/>
    </xf>
    <xf numFmtId="0" fontId="6" fillId="0" borderId="16" xfId="5" applyBorder="1" applyAlignment="1">
      <alignment vertical="center"/>
    </xf>
    <xf numFmtId="0" fontId="7" fillId="0" borderId="30" xfId="5" applyFont="1" applyBorder="1" applyAlignment="1">
      <alignment horizontal="center" vertical="center"/>
    </xf>
    <xf numFmtId="0" fontId="7" fillId="0" borderId="31" xfId="5" applyFont="1" applyBorder="1" applyAlignment="1">
      <alignment horizontal="center" vertical="center"/>
    </xf>
    <xf numFmtId="0" fontId="10" fillId="0" borderId="32" xfId="5" applyFont="1" applyBorder="1" applyAlignment="1">
      <alignment horizontal="left" vertical="center" wrapText="1"/>
    </xf>
    <xf numFmtId="0" fontId="10" fillId="0" borderId="33" xfId="5" applyFont="1" applyBorder="1" applyAlignment="1">
      <alignment horizontal="left" vertical="center" wrapText="1"/>
    </xf>
    <xf numFmtId="0" fontId="6" fillId="0" borderId="33" xfId="5" applyBorder="1" applyAlignment="1"/>
    <xf numFmtId="0" fontId="6" fillId="0" borderId="34" xfId="5" applyBorder="1" applyAlignment="1"/>
    <xf numFmtId="0" fontId="7" fillId="0" borderId="0" xfId="5" applyFont="1" applyAlignment="1">
      <alignment horizontal="left" vertical="center"/>
    </xf>
    <xf numFmtId="0" fontId="6" fillId="0" borderId="0" xfId="5" applyAlignment="1">
      <alignment vertical="center"/>
    </xf>
    <xf numFmtId="0" fontId="7" fillId="0" borderId="17" xfId="8" applyFont="1" applyBorder="1" applyAlignment="1">
      <alignment horizontal="center" vertical="center"/>
    </xf>
    <xf numFmtId="0" fontId="7" fillId="0" borderId="25" xfId="8" applyFont="1" applyBorder="1" applyAlignment="1">
      <alignment horizontal="center" vertical="center"/>
    </xf>
    <xf numFmtId="0" fontId="7" fillId="0" borderId="17" xfId="8" applyFont="1" applyBorder="1" applyAlignment="1">
      <alignment horizontal="center" vertical="center" shrinkToFit="1"/>
    </xf>
    <xf numFmtId="0" fontId="7" fillId="0" borderId="16" xfId="8" applyFont="1" applyBorder="1" applyAlignment="1">
      <alignment horizontal="center" vertical="center"/>
    </xf>
    <xf numFmtId="0" fontId="7" fillId="0" borderId="23" xfId="8" applyFont="1" applyBorder="1" applyAlignment="1">
      <alignment horizontal="center" vertical="center"/>
    </xf>
    <xf numFmtId="0" fontId="7" fillId="0" borderId="35" xfId="5" applyFont="1" applyBorder="1" applyAlignment="1">
      <alignment horizontal="center" vertical="center"/>
    </xf>
    <xf numFmtId="0" fontId="7" fillId="0" borderId="17" xfId="5" applyFont="1" applyBorder="1" applyAlignment="1">
      <alignment horizontal="center" vertical="center"/>
    </xf>
    <xf numFmtId="0" fontId="7" fillId="0" borderId="3" xfId="5" applyFont="1" applyBorder="1" applyAlignment="1">
      <alignment horizontal="left" vertical="center"/>
    </xf>
    <xf numFmtId="0" fontId="6" fillId="0" borderId="4" xfId="5" applyBorder="1" applyAlignment="1">
      <alignment horizontal="left" vertical="center"/>
    </xf>
    <xf numFmtId="0" fontId="6" fillId="0" borderId="21" xfId="5" applyBorder="1" applyAlignment="1">
      <alignment horizontal="left" vertical="center"/>
    </xf>
    <xf numFmtId="0" fontId="6" fillId="0" borderId="19" xfId="5" applyBorder="1" applyAlignment="1">
      <alignment horizontal="left" vertical="center"/>
    </xf>
    <xf numFmtId="0" fontId="6" fillId="0" borderId="0" xfId="5" applyAlignment="1">
      <alignment horizontal="left" vertical="center"/>
    </xf>
    <xf numFmtId="0" fontId="6" fillId="0" borderId="36" xfId="5" applyBorder="1" applyAlignment="1">
      <alignment horizontal="left" vertical="center"/>
    </xf>
    <xf numFmtId="0" fontId="6" fillId="0" borderId="9" xfId="5" applyBorder="1" applyAlignment="1">
      <alignment horizontal="left" vertical="center"/>
    </xf>
    <xf numFmtId="0" fontId="6" fillId="0" borderId="10" xfId="5" applyBorder="1" applyAlignment="1">
      <alignment horizontal="left" vertical="center"/>
    </xf>
    <xf numFmtId="0" fontId="6" fillId="0" borderId="24" xfId="5" applyBorder="1" applyAlignment="1">
      <alignment horizontal="left" vertical="center"/>
    </xf>
    <xf numFmtId="0" fontId="7" fillId="0" borderId="19" xfId="8" applyFont="1" applyBorder="1" applyAlignment="1">
      <alignment horizontal="center" vertical="center"/>
    </xf>
    <xf numFmtId="0" fontId="7" fillId="0" borderId="36" xfId="8" applyFont="1" applyBorder="1" applyAlignment="1">
      <alignment horizontal="center" vertical="center"/>
    </xf>
    <xf numFmtId="0" fontId="7" fillId="0" borderId="37" xfId="8" applyFont="1" applyBorder="1" applyAlignment="1">
      <alignment horizontal="center" vertical="center"/>
    </xf>
    <xf numFmtId="0" fontId="7" fillId="0" borderId="38" xfId="8" applyFont="1" applyBorder="1" applyAlignment="1">
      <alignment horizontal="center" vertical="center"/>
    </xf>
    <xf numFmtId="0" fontId="7" fillId="0" borderId="28" xfId="8" applyFont="1" applyBorder="1" applyAlignment="1">
      <alignment horizontal="center" vertical="center"/>
    </xf>
    <xf numFmtId="0" fontId="7" fillId="0" borderId="9" xfId="8" applyFont="1" applyBorder="1" applyAlignment="1">
      <alignment horizontal="center" vertical="center"/>
    </xf>
    <xf numFmtId="0" fontId="7" fillId="0" borderId="25" xfId="5" applyFont="1" applyBorder="1" applyAlignment="1">
      <alignment horizontal="center" vertical="center" shrinkToFit="1"/>
    </xf>
    <xf numFmtId="0" fontId="7" fillId="0" borderId="23" xfId="5" applyFont="1" applyBorder="1" applyAlignment="1">
      <alignment horizontal="center" vertical="center" shrinkToFit="1"/>
    </xf>
    <xf numFmtId="0" fontId="7" fillId="0" borderId="16" xfId="5" applyFont="1" applyBorder="1" applyAlignment="1">
      <alignment horizontal="center" vertical="center" shrinkToFit="1"/>
    </xf>
    <xf numFmtId="0" fontId="7" fillId="2" borderId="3" xfId="5" applyFont="1" applyFill="1" applyBorder="1" applyAlignment="1">
      <alignment horizontal="center" vertical="center"/>
    </xf>
    <xf numFmtId="0" fontId="7" fillId="2" borderId="4" xfId="5" applyFont="1" applyFill="1" applyBorder="1" applyAlignment="1">
      <alignment horizontal="center" vertical="center"/>
    </xf>
    <xf numFmtId="0" fontId="7" fillId="2" borderId="21" xfId="5" applyFont="1" applyFill="1" applyBorder="1" applyAlignment="1">
      <alignment horizontal="center" vertical="center"/>
    </xf>
    <xf numFmtId="0" fontId="7" fillId="2" borderId="39" xfId="5" applyFont="1" applyFill="1" applyBorder="1" applyAlignment="1">
      <alignment horizontal="center" vertical="center"/>
    </xf>
    <xf numFmtId="0" fontId="7" fillId="0" borderId="3" xfId="9" applyFont="1" applyBorder="1" applyAlignment="1">
      <alignment horizontal="center" vertical="center" wrapText="1"/>
    </xf>
    <xf numFmtId="0" fontId="6" fillId="0" borderId="4" xfId="5" applyBorder="1" applyAlignment="1"/>
    <xf numFmtId="0" fontId="6" fillId="0" borderId="21" xfId="5" applyBorder="1" applyAlignment="1"/>
    <xf numFmtId="0" fontId="6" fillId="0" borderId="19" xfId="5" applyBorder="1" applyAlignment="1"/>
    <xf numFmtId="0" fontId="6" fillId="0" borderId="36" xfId="5" applyBorder="1" applyAlignment="1"/>
    <xf numFmtId="0" fontId="6" fillId="0" borderId="9" xfId="5" applyBorder="1" applyAlignment="1"/>
    <xf numFmtId="0" fontId="6" fillId="0" borderId="10" xfId="5" applyBorder="1" applyAlignment="1"/>
    <xf numFmtId="0" fontId="6" fillId="0" borderId="24" xfId="5" applyBorder="1" applyAlignment="1"/>
    <xf numFmtId="0" fontId="7" fillId="0" borderId="25" xfId="9" applyFont="1" applyBorder="1" applyAlignment="1">
      <alignment horizontal="center" vertical="center"/>
    </xf>
    <xf numFmtId="0" fontId="6" fillId="0" borderId="26" xfId="5" applyBorder="1" applyAlignment="1">
      <alignment horizontal="center" vertical="center"/>
    </xf>
    <xf numFmtId="0" fontId="7" fillId="0" borderId="28" xfId="9" applyFont="1" applyBorder="1" applyAlignment="1">
      <alignment horizontal="center" vertical="center" wrapText="1"/>
    </xf>
    <xf numFmtId="0" fontId="7" fillId="0" borderId="40" xfId="9" applyFont="1" applyBorder="1" applyAlignment="1">
      <alignment horizontal="center" vertical="center" wrapText="1"/>
    </xf>
    <xf numFmtId="0" fontId="7" fillId="0" borderId="23" xfId="9" applyFont="1" applyBorder="1" applyAlignment="1">
      <alignment horizontal="center" vertical="center"/>
    </xf>
    <xf numFmtId="0" fontId="7" fillId="0" borderId="16" xfId="9" applyFont="1" applyBorder="1" applyAlignment="1">
      <alignment horizontal="center" vertical="center"/>
    </xf>
    <xf numFmtId="0" fontId="7" fillId="0" borderId="3" xfId="5" applyFont="1" applyBorder="1" applyAlignment="1">
      <alignment horizontal="center" vertical="center"/>
    </xf>
    <xf numFmtId="0" fontId="7" fillId="0" borderId="21" xfId="5" applyFont="1" applyBorder="1" applyAlignment="1">
      <alignment horizontal="center" vertical="center"/>
    </xf>
    <xf numFmtId="0" fontId="7" fillId="0" borderId="4" xfId="5" applyFont="1" applyBorder="1" applyAlignment="1">
      <alignment horizontal="center" vertical="center"/>
    </xf>
    <xf numFmtId="0" fontId="7" fillId="0" borderId="26" xfId="5" applyFont="1" applyBorder="1" applyAlignment="1">
      <alignment horizontal="center" vertical="center"/>
    </xf>
    <xf numFmtId="0" fontId="7" fillId="2" borderId="16" xfId="5" applyFont="1" applyFill="1" applyBorder="1" applyAlignment="1">
      <alignment horizontal="center" vertical="center"/>
    </xf>
    <xf numFmtId="0" fontId="7" fillId="2" borderId="26" xfId="5" applyFont="1" applyFill="1" applyBorder="1" applyAlignment="1">
      <alignment horizontal="center" vertical="center"/>
    </xf>
    <xf numFmtId="0" fontId="7" fillId="0" borderId="41" xfId="5" applyFont="1" applyBorder="1" applyAlignment="1">
      <alignment horizontal="center" vertical="center"/>
    </xf>
    <xf numFmtId="0" fontId="7" fillId="0" borderId="18" xfId="5" applyFont="1" applyBorder="1" applyAlignment="1">
      <alignment horizontal="center" vertical="center"/>
    </xf>
    <xf numFmtId="0" fontId="7" fillId="0" borderId="17" xfId="5" applyFont="1" applyBorder="1" applyAlignment="1">
      <alignment horizontal="center" vertical="center" shrinkToFit="1"/>
    </xf>
    <xf numFmtId="0" fontId="7" fillId="0" borderId="42" xfId="5" applyFont="1" applyBorder="1" applyAlignment="1">
      <alignment horizontal="center" vertical="center" shrinkToFit="1"/>
    </xf>
    <xf numFmtId="0" fontId="6" fillId="0" borderId="17" xfId="5" applyBorder="1" applyAlignment="1">
      <alignment horizontal="center" vertical="center"/>
    </xf>
    <xf numFmtId="0" fontId="6" fillId="0" borderId="39" xfId="5" applyBorder="1" applyAlignment="1">
      <alignment horizontal="center" vertical="center"/>
    </xf>
    <xf numFmtId="0" fontId="7" fillId="0" borderId="39" xfId="5" applyFont="1" applyBorder="1" applyAlignment="1">
      <alignment horizontal="center" vertical="center"/>
    </xf>
    <xf numFmtId="0" fontId="6" fillId="0" borderId="19" xfId="5" applyBorder="1" applyAlignment="1">
      <alignment horizontal="center" vertical="center"/>
    </xf>
    <xf numFmtId="0" fontId="6" fillId="0" borderId="20" xfId="5" applyBorder="1" applyAlignment="1"/>
    <xf numFmtId="0" fontId="7" fillId="0" borderId="29" xfId="5" applyFont="1" applyBorder="1" applyAlignment="1">
      <alignment horizontal="center" vertical="center" shrinkToFit="1"/>
    </xf>
    <xf numFmtId="0" fontId="7" fillId="0" borderId="24" xfId="5" applyFont="1" applyBorder="1" applyAlignment="1">
      <alignment horizontal="center" vertical="center" shrinkToFit="1"/>
    </xf>
    <xf numFmtId="0" fontId="7" fillId="0" borderId="41" xfId="5" applyFont="1" applyBorder="1" applyAlignment="1">
      <alignment horizontal="left" vertical="center" shrinkToFit="1"/>
    </xf>
    <xf numFmtId="0" fontId="6" fillId="0" borderId="21" xfId="5" applyBorder="1" applyAlignment="1">
      <alignment horizontal="left"/>
    </xf>
    <xf numFmtId="0" fontId="7" fillId="0" borderId="36" xfId="5" applyFont="1" applyBorder="1" applyAlignment="1">
      <alignment horizontal="center" vertical="center"/>
    </xf>
    <xf numFmtId="0" fontId="10" fillId="0" borderId="19" xfId="5" applyFont="1" applyBorder="1" applyAlignment="1">
      <alignment horizontal="left" vertical="top"/>
    </xf>
    <xf numFmtId="0" fontId="10" fillId="0" borderId="0" xfId="5" applyFont="1" applyAlignment="1">
      <alignment horizontal="left" vertical="top"/>
    </xf>
    <xf numFmtId="0" fontId="7" fillId="0" borderId="43" xfId="5" applyFont="1" applyBorder="1" applyAlignment="1">
      <alignment horizontal="left" vertical="top"/>
    </xf>
    <xf numFmtId="0" fontId="7" fillId="0" borderId="24" xfId="5" applyFont="1" applyBorder="1" applyAlignment="1">
      <alignment horizontal="left" vertical="top"/>
    </xf>
    <xf numFmtId="0" fontId="6" fillId="0" borderId="10" xfId="5" applyBorder="1" applyAlignment="1">
      <alignment horizontal="center"/>
    </xf>
    <xf numFmtId="0" fontId="6" fillId="0" borderId="24" xfId="5" applyBorder="1" applyAlignment="1">
      <alignment horizontal="center"/>
    </xf>
    <xf numFmtId="0" fontId="6" fillId="0" borderId="0" xfId="5" applyAlignment="1">
      <alignment horizontal="right" vertical="center"/>
    </xf>
    <xf numFmtId="0" fontId="7" fillId="0" borderId="44" xfId="5" applyFont="1" applyBorder="1" applyAlignment="1">
      <alignment horizontal="center" vertical="center"/>
    </xf>
    <xf numFmtId="0" fontId="7" fillId="0" borderId="45" xfId="5" applyFont="1" applyBorder="1" applyAlignment="1">
      <alignment horizontal="center" vertical="center"/>
    </xf>
    <xf numFmtId="0" fontId="6" fillId="2" borderId="45" xfId="5" applyFill="1" applyBorder="1" applyAlignment="1">
      <alignment horizontal="center" vertical="center"/>
    </xf>
    <xf numFmtId="0" fontId="6" fillId="2" borderId="46" xfId="5" applyFill="1" applyBorder="1" applyAlignment="1">
      <alignment horizontal="center" vertical="center"/>
    </xf>
    <xf numFmtId="0" fontId="7" fillId="0" borderId="47" xfId="5" applyFont="1" applyBorder="1" applyAlignment="1">
      <alignment horizontal="center" vertical="center"/>
    </xf>
    <xf numFmtId="0" fontId="7" fillId="0" borderId="48" xfId="5" applyFont="1" applyBorder="1" applyAlignment="1">
      <alignment horizontal="center" vertical="center"/>
    </xf>
    <xf numFmtId="0" fontId="6" fillId="0" borderId="49" xfId="5" applyBorder="1" applyAlignment="1">
      <alignment horizontal="center" vertical="center"/>
    </xf>
    <xf numFmtId="0" fontId="6" fillId="0" borderId="50" xfId="5" applyBorder="1" applyAlignment="1">
      <alignment horizontal="center" vertical="center"/>
    </xf>
    <xf numFmtId="0" fontId="6" fillId="0" borderId="50" xfId="5" applyBorder="1" applyAlignment="1"/>
    <xf numFmtId="0" fontId="6" fillId="0" borderId="51" xfId="5" applyBorder="1" applyAlignment="1"/>
    <xf numFmtId="0" fontId="7" fillId="0" borderId="0" xfId="5" applyFont="1" applyAlignment="1">
      <alignment horizontal="center" vertical="center"/>
    </xf>
    <xf numFmtId="0" fontId="7" fillId="0" borderId="7" xfId="5" applyFont="1" applyBorder="1" applyAlignment="1">
      <alignment horizontal="left" vertical="top"/>
    </xf>
    <xf numFmtId="0" fontId="5" fillId="0" borderId="3" xfId="7" applyFont="1" applyBorder="1" applyAlignment="1">
      <alignment horizontal="center" vertical="center"/>
    </xf>
    <xf numFmtId="0" fontId="5" fillId="0" borderId="19" xfId="7" applyFont="1" applyBorder="1" applyAlignment="1">
      <alignment horizontal="center" vertical="center"/>
    </xf>
    <xf numFmtId="0" fontId="24" fillId="0" borderId="19" xfId="7" applyFont="1" applyBorder="1" applyAlignment="1">
      <alignment horizontal="center" vertical="center" wrapText="1"/>
    </xf>
    <xf numFmtId="0" fontId="24" fillId="0" borderId="9" xfId="7" applyFont="1" applyBorder="1" applyAlignment="1">
      <alignment horizontal="center" vertical="center" wrapText="1"/>
    </xf>
    <xf numFmtId="0" fontId="5" fillId="0" borderId="25" xfId="3" applyFont="1" applyBorder="1" applyAlignment="1">
      <alignment horizontal="center" vertical="center" wrapText="1"/>
    </xf>
    <xf numFmtId="0" fontId="5" fillId="0" borderId="16" xfId="3" applyFont="1" applyBorder="1" applyAlignment="1">
      <alignment horizontal="center" vertical="center" wrapText="1"/>
    </xf>
    <xf numFmtId="0" fontId="5" fillId="0" borderId="17" xfId="7" applyFont="1" applyBorder="1" applyAlignment="1">
      <alignment horizontal="center" vertical="center"/>
    </xf>
    <xf numFmtId="0" fontId="5" fillId="0" borderId="25" xfId="3" applyFont="1" applyBorder="1" applyAlignment="1">
      <alignment horizontal="center" vertical="center"/>
    </xf>
    <xf numFmtId="0" fontId="5" fillId="0" borderId="16" xfId="3" applyFont="1" applyBorder="1" applyAlignment="1">
      <alignment horizontal="center" vertical="center"/>
    </xf>
    <xf numFmtId="0" fontId="5" fillId="0" borderId="23" xfId="3" applyFont="1" applyBorder="1" applyAlignment="1">
      <alignment horizontal="center" vertical="center"/>
    </xf>
    <xf numFmtId="0" fontId="5" fillId="0" borderId="17" xfId="7" applyFont="1" applyBorder="1" applyAlignment="1">
      <alignment vertical="center"/>
    </xf>
    <xf numFmtId="0" fontId="5" fillId="0" borderId="17" xfId="7" applyFont="1" applyBorder="1" applyAlignment="1">
      <alignment horizontal="center" vertical="center" wrapText="1"/>
    </xf>
    <xf numFmtId="176" fontId="5" fillId="0" borderId="17" xfId="7" applyNumberFormat="1" applyFont="1" applyBorder="1" applyAlignment="1">
      <alignment vertical="center"/>
    </xf>
    <xf numFmtId="0" fontId="5" fillId="0" borderId="23" xfId="3" applyFont="1" applyBorder="1" applyAlignment="1">
      <alignment horizontal="center" vertical="center" wrapText="1"/>
    </xf>
    <xf numFmtId="0" fontId="5" fillId="0" borderId="17" xfId="3" applyFont="1" applyBorder="1" applyAlignment="1">
      <alignment horizontal="center" vertical="center" wrapText="1"/>
    </xf>
    <xf numFmtId="179" fontId="5" fillId="0" borderId="17" xfId="7" applyNumberFormat="1" applyFont="1" applyBorder="1" applyAlignment="1">
      <alignment horizontal="center" vertical="center"/>
    </xf>
    <xf numFmtId="0" fontId="5" fillId="0" borderId="17" xfId="7" applyFont="1" applyBorder="1" applyAlignment="1">
      <alignment horizontal="left" vertical="center"/>
    </xf>
    <xf numFmtId="0" fontId="5" fillId="4" borderId="17" xfId="7" applyFont="1" applyFill="1" applyBorder="1" applyAlignment="1">
      <alignment horizontal="right" vertical="center"/>
    </xf>
    <xf numFmtId="0" fontId="5" fillId="0" borderId="17" xfId="3" applyFont="1" applyBorder="1" applyAlignment="1">
      <alignment horizontal="center" vertical="center"/>
    </xf>
    <xf numFmtId="0" fontId="2" fillId="5" borderId="17" xfId="7" applyFont="1" applyFill="1" applyBorder="1" applyAlignment="1">
      <alignment vertical="center"/>
    </xf>
    <xf numFmtId="0" fontId="5" fillId="0" borderId="25" xfId="7" applyFont="1" applyBorder="1" applyAlignment="1">
      <alignment horizontal="center" vertical="center"/>
    </xf>
    <xf numFmtId="0" fontId="5" fillId="0" borderId="23" xfId="7" applyFont="1" applyBorder="1" applyAlignment="1">
      <alignment horizontal="center" vertical="center"/>
    </xf>
    <xf numFmtId="0" fontId="2" fillId="0" borderId="17" xfId="7" applyFont="1" applyBorder="1" applyAlignment="1">
      <alignment vertical="center"/>
    </xf>
    <xf numFmtId="0" fontId="5" fillId="0" borderId="16" xfId="7" applyFont="1" applyBorder="1" applyAlignment="1">
      <alignment horizontal="center" vertical="center"/>
    </xf>
    <xf numFmtId="0" fontId="2" fillId="3" borderId="17" xfId="7" applyFont="1" applyFill="1" applyBorder="1" applyAlignment="1">
      <alignment horizontal="center" vertical="center"/>
    </xf>
    <xf numFmtId="0" fontId="18" fillId="6" borderId="17" xfId="0" applyFont="1" applyFill="1" applyBorder="1" applyAlignment="1">
      <alignment vertical="center"/>
    </xf>
    <xf numFmtId="0" fontId="5" fillId="0" borderId="3" xfId="7" applyFont="1" applyBorder="1" applyAlignment="1">
      <alignment horizontal="center" vertical="center" wrapText="1"/>
    </xf>
    <xf numFmtId="0" fontId="5" fillId="0" borderId="19" xfId="7" applyFont="1" applyBorder="1" applyAlignment="1">
      <alignment horizontal="center" vertical="center" wrapText="1"/>
    </xf>
    <xf numFmtId="0" fontId="5" fillId="0" borderId="9" xfId="7" applyFont="1" applyBorder="1" applyAlignment="1">
      <alignment horizontal="center" vertical="center" wrapText="1"/>
    </xf>
    <xf numFmtId="49" fontId="5" fillId="0" borderId="17" xfId="7" applyNumberFormat="1" applyFont="1" applyBorder="1" applyAlignment="1">
      <alignment horizontal="center" vertical="center"/>
    </xf>
    <xf numFmtId="0" fontId="5" fillId="0" borderId="16" xfId="7" applyFont="1" applyBorder="1" applyAlignment="1">
      <alignment horizontal="center" vertical="center" wrapText="1"/>
    </xf>
    <xf numFmtId="0" fontId="2" fillId="0" borderId="17" xfId="7" applyFont="1" applyBorder="1" applyAlignment="1">
      <alignment horizontal="center" vertical="center" wrapText="1"/>
    </xf>
    <xf numFmtId="0" fontId="2" fillId="3" borderId="17" xfId="7" applyFont="1" applyFill="1" applyBorder="1" applyAlignment="1">
      <alignment horizontal="center" vertical="center" wrapText="1"/>
    </xf>
    <xf numFmtId="0" fontId="2" fillId="4" borderId="10" xfId="7" applyFont="1" applyFill="1" applyBorder="1" applyAlignment="1">
      <alignment horizontal="center" vertical="center"/>
    </xf>
    <xf numFmtId="0" fontId="2" fillId="0" borderId="10" xfId="7" applyFont="1" applyBorder="1" applyAlignment="1">
      <alignment horizontal="center" vertical="center"/>
    </xf>
    <xf numFmtId="0" fontId="2" fillId="5" borderId="17" xfId="7" applyFont="1" applyFill="1" applyBorder="1" applyAlignment="1">
      <alignment horizontal="center" vertical="center"/>
    </xf>
  </cellXfs>
  <cellStyles count="10">
    <cellStyle name="Normal 2" xfId="1" xr:uid="{00000000-0005-0000-0000-000000000000}"/>
    <cellStyle name="通貨 2" xfId="2" xr:uid="{00000000-0005-0000-0000-000001000000}"/>
    <cellStyle name="標準" xfId="0" builtinId="0"/>
    <cellStyle name="標準 2" xfId="3" xr:uid="{00000000-0005-0000-0000-000003000000}"/>
    <cellStyle name="標準 2 2" xfId="4" xr:uid="{00000000-0005-0000-0000-000004000000}"/>
    <cellStyle name="標準 3" xfId="5" xr:uid="{00000000-0005-0000-0000-000005000000}"/>
    <cellStyle name="標準 4" xfId="6" xr:uid="{00000000-0005-0000-0000-000006000000}"/>
    <cellStyle name="標準_③-２加算様式（就労）" xfId="7" xr:uid="{00000000-0005-0000-0000-000007000000}"/>
    <cellStyle name="標準_⑨指定申請様式（案）（多機能用総括表）" xfId="8" xr:uid="{00000000-0005-0000-0000-000008000000}"/>
    <cellStyle name="標準_事業者指定様式（多機能用総括表）作業ファイル"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7"/>
  <dimension ref="A1:U66"/>
  <sheetViews>
    <sheetView showGridLines="0" view="pageBreakPreview" zoomScaleNormal="80" zoomScaleSheetLayoutView="100" workbookViewId="0">
      <selection activeCell="A33" sqref="A33:A49"/>
    </sheetView>
  </sheetViews>
  <sheetFormatPr defaultColWidth="8.19921875" defaultRowHeight="12.75" customHeight="1"/>
  <cols>
    <col min="1" max="20" width="3.8984375" style="2" customWidth="1"/>
    <col min="21" max="255" width="4.19921875" style="2" customWidth="1"/>
    <col min="256" max="16384" width="8.19921875" style="2"/>
  </cols>
  <sheetData>
    <row r="1" spans="1:20" ht="12.75" customHeight="1">
      <c r="A1" s="1" t="s">
        <v>0</v>
      </c>
    </row>
    <row r="2" spans="1:20" ht="12.75" customHeight="1">
      <c r="L2" s="31" t="s">
        <v>1</v>
      </c>
    </row>
    <row r="3" spans="1:20" ht="12.75" customHeight="1" thickBot="1">
      <c r="A3" s="209"/>
      <c r="B3" s="3"/>
      <c r="C3" s="3"/>
      <c r="D3" s="3"/>
      <c r="E3" s="3"/>
      <c r="F3" s="3"/>
      <c r="G3" s="3"/>
      <c r="H3" s="3"/>
      <c r="I3" s="151"/>
    </row>
    <row r="4" spans="1:20" ht="12.75" customHeight="1" thickBot="1">
      <c r="A4" s="209"/>
      <c r="B4" s="3"/>
      <c r="C4" s="3"/>
      <c r="D4" s="3"/>
      <c r="E4" s="3"/>
      <c r="F4" s="3"/>
      <c r="G4" s="3"/>
      <c r="H4" s="3"/>
      <c r="I4" s="151"/>
      <c r="N4" s="210" t="s">
        <v>2</v>
      </c>
      <c r="O4" s="211"/>
      <c r="P4" s="212"/>
      <c r="Q4" s="212"/>
      <c r="R4" s="212"/>
      <c r="S4" s="212"/>
      <c r="T4" s="213"/>
    </row>
    <row r="5" spans="1:20" ht="12.75" customHeight="1" thickBot="1">
      <c r="B5" s="32"/>
      <c r="C5" s="33"/>
      <c r="D5" s="33"/>
      <c r="E5" s="33"/>
      <c r="F5" s="33"/>
      <c r="G5" s="33"/>
      <c r="H5" s="33"/>
    </row>
    <row r="6" spans="1:20" ht="12.75" customHeight="1">
      <c r="A6" s="4"/>
      <c r="B6" s="214" t="s">
        <v>3</v>
      </c>
      <c r="C6" s="215"/>
      <c r="D6" s="216"/>
      <c r="E6" s="217"/>
      <c r="F6" s="217"/>
      <c r="G6" s="217"/>
      <c r="H6" s="217"/>
      <c r="I6" s="217"/>
      <c r="J6" s="217"/>
      <c r="K6" s="217"/>
      <c r="L6" s="217"/>
      <c r="M6" s="217"/>
      <c r="N6" s="217"/>
      <c r="O6" s="217"/>
      <c r="P6" s="217"/>
      <c r="Q6" s="217"/>
      <c r="R6" s="218"/>
      <c r="S6" s="218"/>
      <c r="T6" s="219"/>
    </row>
    <row r="7" spans="1:20" ht="12.75" customHeight="1">
      <c r="A7" s="5" t="s">
        <v>4</v>
      </c>
      <c r="B7" s="121" t="s">
        <v>5</v>
      </c>
      <c r="C7" s="146"/>
      <c r="D7" s="196"/>
      <c r="E7" s="125"/>
      <c r="F7" s="125"/>
      <c r="G7" s="125"/>
      <c r="H7" s="125"/>
      <c r="I7" s="125"/>
      <c r="J7" s="125"/>
      <c r="K7" s="125"/>
      <c r="L7" s="125"/>
      <c r="M7" s="125"/>
      <c r="N7" s="125"/>
      <c r="O7" s="125"/>
      <c r="P7" s="125"/>
      <c r="Q7" s="125"/>
      <c r="R7" s="126"/>
      <c r="S7" s="126"/>
      <c r="T7" s="197"/>
    </row>
    <row r="8" spans="1:20" ht="12.75" customHeight="1">
      <c r="A8" s="5"/>
      <c r="B8" s="185" t="s">
        <v>6</v>
      </c>
      <c r="C8" s="184"/>
      <c r="D8" s="6" t="s">
        <v>7</v>
      </c>
      <c r="E8" s="7"/>
      <c r="F8" s="7"/>
      <c r="G8" s="7"/>
      <c r="H8" s="7"/>
      <c r="I8" s="7"/>
      <c r="J8" s="7"/>
      <c r="K8" s="7"/>
      <c r="L8" s="7"/>
      <c r="M8" s="7"/>
      <c r="N8" s="7"/>
      <c r="O8" s="7"/>
      <c r="P8" s="7"/>
      <c r="Q8" s="7"/>
      <c r="R8" s="7"/>
      <c r="S8" s="7"/>
      <c r="T8" s="8"/>
    </row>
    <row r="9" spans="1:20" ht="12.75" customHeight="1">
      <c r="A9" s="5" t="s">
        <v>8</v>
      </c>
      <c r="B9" s="220"/>
      <c r="C9" s="202"/>
      <c r="D9" s="9"/>
      <c r="E9" s="10"/>
      <c r="F9" s="11" t="s">
        <v>9</v>
      </c>
      <c r="G9" s="12"/>
      <c r="H9" s="12"/>
      <c r="I9" s="221" t="s">
        <v>10</v>
      </c>
      <c r="J9" s="221"/>
      <c r="K9" s="10"/>
      <c r="L9" s="10"/>
      <c r="M9" s="10"/>
      <c r="N9" s="10"/>
      <c r="O9" s="10"/>
      <c r="P9" s="10"/>
      <c r="Q9" s="10"/>
      <c r="R9" s="10"/>
      <c r="S9" s="10"/>
      <c r="T9" s="13"/>
    </row>
    <row r="10" spans="1:20" ht="12.75" customHeight="1">
      <c r="A10" s="14"/>
      <c r="B10" s="116"/>
      <c r="C10" s="117"/>
      <c r="D10" s="15"/>
      <c r="E10" s="16"/>
      <c r="F10" s="16"/>
      <c r="G10" s="16"/>
      <c r="H10" s="16"/>
      <c r="I10" s="16"/>
      <c r="J10" s="16"/>
      <c r="K10" s="16"/>
      <c r="L10" s="16"/>
      <c r="M10" s="16"/>
      <c r="N10" s="16"/>
      <c r="O10" s="16"/>
      <c r="P10" s="16"/>
      <c r="Q10" s="16"/>
      <c r="R10" s="16"/>
      <c r="S10" s="16"/>
      <c r="T10" s="17"/>
    </row>
    <row r="11" spans="1:20" ht="12.75" customHeight="1">
      <c r="A11" s="18"/>
      <c r="B11" s="121" t="s">
        <v>11</v>
      </c>
      <c r="C11" s="146"/>
      <c r="D11" s="146" t="s">
        <v>12</v>
      </c>
      <c r="E11" s="146"/>
      <c r="F11" s="193"/>
      <c r="G11" s="193"/>
      <c r="H11" s="193"/>
      <c r="I11" s="193"/>
      <c r="J11" s="194"/>
      <c r="K11" s="195" t="s">
        <v>13</v>
      </c>
      <c r="L11" s="195"/>
      <c r="M11" s="196"/>
      <c r="N11" s="125"/>
      <c r="O11" s="125"/>
      <c r="P11" s="125"/>
      <c r="Q11" s="125"/>
      <c r="R11" s="126"/>
      <c r="S11" s="126"/>
      <c r="T11" s="197"/>
    </row>
    <row r="12" spans="1:20" ht="12.75" customHeight="1">
      <c r="A12" s="198" t="s">
        <v>14</v>
      </c>
      <c r="B12" s="163"/>
      <c r="C12" s="163"/>
      <c r="D12" s="163"/>
      <c r="E12" s="163"/>
      <c r="F12" s="163"/>
      <c r="G12" s="163"/>
      <c r="H12" s="163"/>
      <c r="I12" s="199"/>
      <c r="J12" s="112" t="s">
        <v>15</v>
      </c>
      <c r="K12" s="113"/>
      <c r="L12" s="113"/>
      <c r="M12" s="113"/>
      <c r="N12" s="113"/>
      <c r="O12" s="113"/>
      <c r="P12" s="113"/>
      <c r="Q12" s="113"/>
      <c r="R12" s="119"/>
      <c r="S12" s="119"/>
      <c r="T12" s="120"/>
    </row>
    <row r="13" spans="1:20" ht="13.2">
      <c r="A13" s="200" t="s">
        <v>16</v>
      </c>
      <c r="B13" s="201"/>
      <c r="C13" s="146" t="s">
        <v>3</v>
      </c>
      <c r="D13" s="112"/>
      <c r="E13" s="19"/>
      <c r="F13" s="20"/>
      <c r="G13" s="20"/>
      <c r="H13" s="20"/>
      <c r="I13" s="21"/>
      <c r="J13" s="124" t="s">
        <v>17</v>
      </c>
      <c r="K13" s="202"/>
      <c r="L13" s="203" t="s">
        <v>18</v>
      </c>
      <c r="M13" s="204"/>
      <c r="N13" s="204"/>
      <c r="O13" s="204"/>
      <c r="P13" s="204"/>
      <c r="Q13" s="204"/>
      <c r="R13" s="126"/>
      <c r="S13" s="126"/>
      <c r="T13" s="197"/>
    </row>
    <row r="14" spans="1:20" ht="20.25" customHeight="1">
      <c r="A14" s="205" t="s">
        <v>19</v>
      </c>
      <c r="B14" s="206"/>
      <c r="C14" s="146" t="s">
        <v>20</v>
      </c>
      <c r="D14" s="112"/>
      <c r="E14" s="115"/>
      <c r="F14" s="207"/>
      <c r="G14" s="207"/>
      <c r="H14" s="207"/>
      <c r="I14" s="208"/>
      <c r="J14" s="115"/>
      <c r="K14" s="116"/>
      <c r="L14" s="22"/>
      <c r="M14" s="23"/>
      <c r="N14" s="23"/>
      <c r="O14" s="23"/>
      <c r="P14" s="23"/>
      <c r="Q14" s="23"/>
      <c r="R14" s="23"/>
      <c r="S14" s="23"/>
      <c r="T14" s="24"/>
    </row>
    <row r="15" spans="1:20" ht="12.75" customHeight="1">
      <c r="A15" s="189" t="s">
        <v>21</v>
      </c>
      <c r="B15" s="185"/>
      <c r="C15" s="185"/>
      <c r="D15" s="185"/>
      <c r="E15" s="184"/>
      <c r="F15" s="146" t="s">
        <v>22</v>
      </c>
      <c r="G15" s="146"/>
      <c r="H15" s="146"/>
      <c r="I15" s="162" t="s">
        <v>23</v>
      </c>
      <c r="J15" s="163"/>
      <c r="K15" s="164"/>
      <c r="L15" s="146" t="s">
        <v>24</v>
      </c>
      <c r="M15" s="146"/>
      <c r="N15" s="146"/>
      <c r="O15" s="146" t="s">
        <v>25</v>
      </c>
      <c r="P15" s="146"/>
      <c r="Q15" s="112"/>
      <c r="R15" s="191" t="s">
        <v>26</v>
      </c>
      <c r="S15" s="191"/>
      <c r="T15" s="192"/>
    </row>
    <row r="16" spans="1:20" ht="12.75" customHeight="1">
      <c r="A16" s="190"/>
      <c r="B16" s="116"/>
      <c r="C16" s="116"/>
      <c r="D16" s="116"/>
      <c r="E16" s="117"/>
      <c r="F16" s="25" t="s">
        <v>27</v>
      </c>
      <c r="G16" s="112" t="s">
        <v>28</v>
      </c>
      <c r="H16" s="121"/>
      <c r="I16" s="26" t="s">
        <v>27</v>
      </c>
      <c r="J16" s="112" t="s">
        <v>28</v>
      </c>
      <c r="K16" s="121"/>
      <c r="L16" s="26" t="s">
        <v>27</v>
      </c>
      <c r="M16" s="112" t="s">
        <v>28</v>
      </c>
      <c r="N16" s="121"/>
      <c r="O16" s="26" t="s">
        <v>27</v>
      </c>
      <c r="P16" s="112" t="s">
        <v>28</v>
      </c>
      <c r="Q16" s="113"/>
      <c r="R16" s="26" t="s">
        <v>27</v>
      </c>
      <c r="S16" s="112" t="s">
        <v>28</v>
      </c>
      <c r="T16" s="186"/>
    </row>
    <row r="17" spans="1:20" ht="12.75" customHeight="1">
      <c r="A17" s="27"/>
      <c r="B17" s="183" t="s">
        <v>29</v>
      </c>
      <c r="C17" s="184"/>
      <c r="D17" s="162" t="s">
        <v>30</v>
      </c>
      <c r="E17" s="164"/>
      <c r="F17" s="26"/>
      <c r="G17" s="112"/>
      <c r="H17" s="121"/>
      <c r="I17" s="26"/>
      <c r="J17" s="112"/>
      <c r="K17" s="121"/>
      <c r="L17" s="26"/>
      <c r="M17" s="112"/>
      <c r="N17" s="121"/>
      <c r="O17" s="26"/>
      <c r="P17" s="112"/>
      <c r="Q17" s="113"/>
      <c r="R17" s="26"/>
      <c r="S17" s="112"/>
      <c r="T17" s="186"/>
    </row>
    <row r="18" spans="1:20" ht="12.75" customHeight="1">
      <c r="A18" s="27"/>
      <c r="B18" s="115"/>
      <c r="C18" s="117"/>
      <c r="D18" s="162" t="s">
        <v>31</v>
      </c>
      <c r="E18" s="164"/>
      <c r="F18" s="26"/>
      <c r="G18" s="112"/>
      <c r="H18" s="121"/>
      <c r="I18" s="26"/>
      <c r="J18" s="112"/>
      <c r="K18" s="121"/>
      <c r="L18" s="26"/>
      <c r="M18" s="112"/>
      <c r="N18" s="121"/>
      <c r="O18" s="26"/>
      <c r="P18" s="112"/>
      <c r="Q18" s="113"/>
      <c r="R18" s="26"/>
      <c r="S18" s="112"/>
      <c r="T18" s="186"/>
    </row>
    <row r="19" spans="1:20" ht="12.75" customHeight="1">
      <c r="A19" s="27"/>
      <c r="B19" s="162" t="s">
        <v>32</v>
      </c>
      <c r="C19" s="163"/>
      <c r="D19" s="163"/>
      <c r="E19" s="164"/>
      <c r="F19" s="112"/>
      <c r="G19" s="113"/>
      <c r="H19" s="121"/>
      <c r="I19" s="112"/>
      <c r="J19" s="113"/>
      <c r="K19" s="121"/>
      <c r="L19" s="112"/>
      <c r="M19" s="113"/>
      <c r="N19" s="121"/>
      <c r="O19" s="112"/>
      <c r="P19" s="113"/>
      <c r="Q19" s="113"/>
      <c r="R19" s="112"/>
      <c r="S19" s="113"/>
      <c r="T19" s="186"/>
    </row>
    <row r="20" spans="1:20" ht="12.75" customHeight="1">
      <c r="A20" s="27"/>
      <c r="B20" s="162" t="s">
        <v>33</v>
      </c>
      <c r="C20" s="163"/>
      <c r="D20" s="163"/>
      <c r="E20" s="164"/>
      <c r="F20" s="105"/>
      <c r="G20" s="106"/>
      <c r="H20" s="187"/>
      <c r="I20" s="105"/>
      <c r="J20" s="106"/>
      <c r="K20" s="187"/>
      <c r="L20" s="105"/>
      <c r="M20" s="106"/>
      <c r="N20" s="187"/>
      <c r="O20" s="105"/>
      <c r="P20" s="106"/>
      <c r="Q20" s="106"/>
      <c r="R20" s="105"/>
      <c r="S20" s="106"/>
      <c r="T20" s="188"/>
    </row>
    <row r="21" spans="1:20" ht="12.75" customHeight="1">
      <c r="A21" s="27"/>
      <c r="B21" s="185"/>
      <c r="C21" s="185"/>
      <c r="D21" s="185"/>
      <c r="E21" s="184"/>
      <c r="F21" s="146" t="s">
        <v>34</v>
      </c>
      <c r="G21" s="146"/>
      <c r="H21" s="146"/>
      <c r="I21" s="112" t="s">
        <v>35</v>
      </c>
      <c r="J21" s="113"/>
      <c r="K21" s="121"/>
      <c r="L21" s="162" t="s">
        <v>36</v>
      </c>
      <c r="M21" s="163"/>
      <c r="N21" s="164"/>
      <c r="O21" s="112" t="s">
        <v>37</v>
      </c>
      <c r="P21" s="113"/>
      <c r="Q21" s="113"/>
      <c r="R21" s="34"/>
      <c r="T21" s="35"/>
    </row>
    <row r="22" spans="1:20" ht="12.75" customHeight="1">
      <c r="A22" s="27"/>
      <c r="B22" s="116"/>
      <c r="C22" s="116"/>
      <c r="D22" s="116"/>
      <c r="E22" s="117"/>
      <c r="F22" s="25" t="s">
        <v>27</v>
      </c>
      <c r="G22" s="112" t="s">
        <v>28</v>
      </c>
      <c r="H22" s="121"/>
      <c r="I22" s="26" t="s">
        <v>27</v>
      </c>
      <c r="J22" s="112" t="s">
        <v>28</v>
      </c>
      <c r="K22" s="121"/>
      <c r="L22" s="26" t="s">
        <v>27</v>
      </c>
      <c r="M22" s="112" t="s">
        <v>28</v>
      </c>
      <c r="N22" s="121"/>
      <c r="O22" s="26" t="s">
        <v>27</v>
      </c>
      <c r="P22" s="112" t="s">
        <v>28</v>
      </c>
      <c r="Q22" s="113"/>
      <c r="R22" s="34"/>
      <c r="T22" s="35"/>
    </row>
    <row r="23" spans="1:20" ht="12.75" customHeight="1">
      <c r="A23" s="27"/>
      <c r="B23" s="183" t="s">
        <v>29</v>
      </c>
      <c r="C23" s="184"/>
      <c r="D23" s="162" t="s">
        <v>30</v>
      </c>
      <c r="E23" s="164"/>
      <c r="F23" s="26"/>
      <c r="G23" s="112"/>
      <c r="H23" s="121"/>
      <c r="I23" s="26"/>
      <c r="J23" s="112"/>
      <c r="K23" s="121"/>
      <c r="L23" s="26"/>
      <c r="M23" s="112"/>
      <c r="N23" s="121"/>
      <c r="O23" s="26"/>
      <c r="P23" s="112"/>
      <c r="Q23" s="113"/>
      <c r="R23" s="34"/>
      <c r="T23" s="35"/>
    </row>
    <row r="24" spans="1:20" ht="12.75" customHeight="1">
      <c r="A24" s="27"/>
      <c r="B24" s="115"/>
      <c r="C24" s="117"/>
      <c r="D24" s="162" t="s">
        <v>31</v>
      </c>
      <c r="E24" s="164"/>
      <c r="F24" s="26"/>
      <c r="G24" s="112"/>
      <c r="H24" s="121"/>
      <c r="I24" s="26"/>
      <c r="J24" s="112"/>
      <c r="K24" s="121"/>
      <c r="L24" s="26"/>
      <c r="M24" s="112"/>
      <c r="N24" s="121"/>
      <c r="O24" s="26"/>
      <c r="P24" s="112"/>
      <c r="Q24" s="113"/>
      <c r="R24" s="34"/>
      <c r="T24" s="35"/>
    </row>
    <row r="25" spans="1:20" ht="12.75" customHeight="1">
      <c r="A25" s="27"/>
      <c r="B25" s="162" t="s">
        <v>32</v>
      </c>
      <c r="C25" s="163"/>
      <c r="D25" s="163"/>
      <c r="E25" s="164"/>
      <c r="F25" s="112"/>
      <c r="G25" s="113"/>
      <c r="H25" s="121"/>
      <c r="I25" s="112"/>
      <c r="J25" s="113"/>
      <c r="K25" s="121"/>
      <c r="L25" s="112"/>
      <c r="M25" s="113"/>
      <c r="N25" s="121"/>
      <c r="O25" s="146"/>
      <c r="P25" s="146"/>
      <c r="Q25" s="112"/>
      <c r="R25" s="34"/>
      <c r="T25" s="35"/>
    </row>
    <row r="26" spans="1:20" ht="12.75" customHeight="1">
      <c r="A26" s="27"/>
      <c r="B26" s="162" t="s">
        <v>33</v>
      </c>
      <c r="C26" s="163"/>
      <c r="D26" s="163"/>
      <c r="E26" s="164"/>
      <c r="F26" s="165"/>
      <c r="G26" s="166"/>
      <c r="H26" s="167"/>
      <c r="I26" s="165"/>
      <c r="J26" s="166"/>
      <c r="K26" s="167"/>
      <c r="L26" s="165"/>
      <c r="M26" s="166"/>
      <c r="N26" s="167"/>
      <c r="O26" s="168"/>
      <c r="P26" s="168"/>
      <c r="Q26" s="165"/>
      <c r="R26" s="34"/>
      <c r="T26" s="35"/>
    </row>
    <row r="27" spans="1:20" s="37" customFormat="1" ht="13.5" customHeight="1">
      <c r="A27" s="36"/>
      <c r="B27" s="169" t="s">
        <v>38</v>
      </c>
      <c r="C27" s="170"/>
      <c r="D27" s="170"/>
      <c r="E27" s="171"/>
      <c r="F27" s="177" t="s">
        <v>39</v>
      </c>
      <c r="G27" s="118"/>
      <c r="H27" s="118"/>
      <c r="I27" s="118"/>
      <c r="J27" s="118"/>
      <c r="K27" s="118"/>
      <c r="L27" s="118"/>
      <c r="M27" s="118"/>
      <c r="N27" s="118"/>
      <c r="O27" s="118"/>
      <c r="P27" s="118"/>
      <c r="Q27" s="118"/>
      <c r="R27" s="118"/>
      <c r="S27" s="118"/>
      <c r="T27" s="178"/>
    </row>
    <row r="28" spans="1:20" s="37" customFormat="1" ht="13.5" customHeight="1">
      <c r="A28" s="36"/>
      <c r="B28" s="172"/>
      <c r="C28" s="126"/>
      <c r="D28" s="126"/>
      <c r="E28" s="173"/>
      <c r="F28" s="38" t="s">
        <v>40</v>
      </c>
      <c r="G28" s="39"/>
      <c r="H28" s="39"/>
      <c r="I28" s="179" t="s">
        <v>41</v>
      </c>
      <c r="J28" s="179"/>
      <c r="K28" s="179"/>
      <c r="L28" s="179"/>
      <c r="M28" s="179" t="s">
        <v>42</v>
      </c>
      <c r="N28" s="179"/>
      <c r="O28" s="179"/>
      <c r="P28" s="179"/>
      <c r="Q28" s="179" t="s">
        <v>43</v>
      </c>
      <c r="R28" s="179"/>
      <c r="S28" s="179"/>
      <c r="T28" s="180"/>
    </row>
    <row r="29" spans="1:20" s="37" customFormat="1" ht="13.5" customHeight="1">
      <c r="A29" s="36"/>
      <c r="B29" s="172"/>
      <c r="C29" s="126"/>
      <c r="D29" s="126"/>
      <c r="E29" s="173"/>
      <c r="F29" s="38" t="s">
        <v>44</v>
      </c>
      <c r="G29" s="39"/>
      <c r="H29" s="39"/>
      <c r="I29" s="177"/>
      <c r="J29" s="181"/>
      <c r="K29" s="181"/>
      <c r="L29" s="182"/>
      <c r="M29" s="177"/>
      <c r="N29" s="181"/>
      <c r="O29" s="181"/>
      <c r="P29" s="182"/>
      <c r="Q29" s="177"/>
      <c r="R29" s="119"/>
      <c r="S29" s="119"/>
      <c r="T29" s="120"/>
    </row>
    <row r="30" spans="1:20" s="37" customFormat="1" ht="13.5" customHeight="1">
      <c r="A30" s="36"/>
      <c r="B30" s="172"/>
      <c r="C30" s="126"/>
      <c r="D30" s="126"/>
      <c r="E30" s="173"/>
      <c r="F30" s="38" t="s">
        <v>45</v>
      </c>
      <c r="G30" s="39"/>
      <c r="H30" s="39"/>
      <c r="I30" s="177"/>
      <c r="J30" s="181"/>
      <c r="K30" s="181"/>
      <c r="L30" s="182"/>
      <c r="M30" s="177"/>
      <c r="N30" s="181"/>
      <c r="O30" s="181"/>
      <c r="P30" s="182"/>
      <c r="Q30" s="177"/>
      <c r="R30" s="119"/>
      <c r="S30" s="119"/>
      <c r="T30" s="120"/>
    </row>
    <row r="31" spans="1:20" s="37" customFormat="1" ht="13.5" customHeight="1">
      <c r="A31" s="40"/>
      <c r="B31" s="174"/>
      <c r="C31" s="175"/>
      <c r="D31" s="175"/>
      <c r="E31" s="176"/>
      <c r="F31" s="38" t="s">
        <v>46</v>
      </c>
      <c r="G31" s="39"/>
      <c r="H31" s="39"/>
      <c r="I31" s="177"/>
      <c r="J31" s="181"/>
      <c r="K31" s="181"/>
      <c r="L31" s="182"/>
      <c r="M31" s="177"/>
      <c r="N31" s="181"/>
      <c r="O31" s="181"/>
      <c r="P31" s="182"/>
      <c r="Q31" s="177"/>
      <c r="R31" s="119"/>
      <c r="S31" s="119"/>
      <c r="T31" s="120"/>
    </row>
    <row r="32" spans="1:20" ht="12.75" customHeight="1">
      <c r="A32" s="145" t="s">
        <v>47</v>
      </c>
      <c r="B32" s="146"/>
      <c r="C32" s="146"/>
      <c r="D32" s="146"/>
      <c r="E32" s="146"/>
      <c r="F32" s="112"/>
      <c r="G32" s="113"/>
      <c r="H32" s="113"/>
      <c r="I32" s="113"/>
      <c r="J32" s="113"/>
      <c r="K32" s="113"/>
      <c r="L32" s="113"/>
      <c r="M32" s="113"/>
      <c r="N32" s="113"/>
      <c r="O32" s="113"/>
      <c r="P32" s="113"/>
      <c r="Q32" s="113"/>
      <c r="R32" s="107"/>
      <c r="S32" s="107"/>
      <c r="T32" s="108"/>
    </row>
    <row r="33" spans="1:21" ht="12.75" customHeight="1">
      <c r="A33" s="145"/>
      <c r="B33" s="104" t="s">
        <v>48</v>
      </c>
      <c r="C33" s="104"/>
      <c r="D33" s="104"/>
      <c r="E33" s="104"/>
      <c r="F33" s="109" t="s">
        <v>49</v>
      </c>
      <c r="G33" s="110"/>
      <c r="H33" s="110"/>
      <c r="I33" s="110"/>
      <c r="J33" s="110"/>
      <c r="K33" s="110"/>
      <c r="L33" s="110"/>
      <c r="M33" s="110"/>
      <c r="N33" s="110"/>
      <c r="O33" s="110"/>
      <c r="P33" s="110"/>
      <c r="Q33" s="110"/>
      <c r="R33" s="107"/>
      <c r="S33" s="107"/>
      <c r="T33" s="108"/>
    </row>
    <row r="34" spans="1:21" ht="12.75" customHeight="1">
      <c r="A34" s="145"/>
      <c r="B34" s="104" t="s">
        <v>50</v>
      </c>
      <c r="C34" s="104"/>
      <c r="D34" s="104"/>
      <c r="E34" s="104"/>
      <c r="F34" s="109" t="s">
        <v>51</v>
      </c>
      <c r="G34" s="110"/>
      <c r="H34" s="110"/>
      <c r="I34" s="110"/>
      <c r="J34" s="110"/>
      <c r="K34" s="110"/>
      <c r="L34" s="110"/>
      <c r="M34" s="110"/>
      <c r="N34" s="110"/>
      <c r="O34" s="110"/>
      <c r="P34" s="110"/>
      <c r="Q34" s="110"/>
      <c r="R34" s="107"/>
      <c r="S34" s="107"/>
      <c r="T34" s="108"/>
    </row>
    <row r="35" spans="1:21" ht="12.75" customHeight="1">
      <c r="A35" s="145"/>
      <c r="B35" s="147" t="s">
        <v>52</v>
      </c>
      <c r="C35" s="148"/>
      <c r="D35" s="148"/>
      <c r="E35" s="149"/>
      <c r="F35" s="156" t="s">
        <v>53</v>
      </c>
      <c r="G35" s="157"/>
      <c r="H35" s="158" t="s">
        <v>54</v>
      </c>
      <c r="I35" s="158"/>
      <c r="J35" s="158"/>
      <c r="K35" s="158"/>
      <c r="L35" s="158"/>
      <c r="M35" s="158"/>
      <c r="N35" s="158"/>
      <c r="O35" s="158"/>
      <c r="P35" s="158"/>
      <c r="Q35" s="159"/>
      <c r="R35" s="41"/>
      <c r="S35" s="42"/>
      <c r="T35" s="43"/>
    </row>
    <row r="36" spans="1:21" ht="12.75" customHeight="1">
      <c r="A36" s="145"/>
      <c r="B36" s="150"/>
      <c r="C36" s="151"/>
      <c r="D36" s="151"/>
      <c r="E36" s="152"/>
      <c r="F36" s="156"/>
      <c r="G36" s="157"/>
      <c r="H36" s="160" t="s">
        <v>55</v>
      </c>
      <c r="I36" s="160"/>
      <c r="J36" s="160" t="s">
        <v>56</v>
      </c>
      <c r="K36" s="160"/>
      <c r="L36" s="160" t="s">
        <v>57</v>
      </c>
      <c r="M36" s="160"/>
      <c r="N36" s="160" t="s">
        <v>58</v>
      </c>
      <c r="O36" s="160"/>
      <c r="P36" s="160" t="s">
        <v>59</v>
      </c>
      <c r="Q36" s="161"/>
      <c r="R36" s="34"/>
      <c r="T36" s="35"/>
    </row>
    <row r="37" spans="1:21" ht="12.75" customHeight="1">
      <c r="A37" s="145"/>
      <c r="B37" s="150"/>
      <c r="C37" s="151"/>
      <c r="D37" s="151"/>
      <c r="E37" s="152"/>
      <c r="F37" s="140"/>
      <c r="G37" s="140"/>
      <c r="H37" s="140"/>
      <c r="I37" s="140"/>
      <c r="J37" s="140"/>
      <c r="K37" s="140"/>
      <c r="L37" s="140"/>
      <c r="M37" s="140"/>
      <c r="N37" s="140"/>
      <c r="O37" s="140"/>
      <c r="P37" s="140"/>
      <c r="Q37" s="141"/>
      <c r="R37" s="34"/>
      <c r="T37" s="35"/>
    </row>
    <row r="38" spans="1:21" ht="12.75" customHeight="1">
      <c r="A38" s="145"/>
      <c r="B38" s="150"/>
      <c r="C38" s="151"/>
      <c r="D38" s="151"/>
      <c r="E38" s="152"/>
      <c r="F38" s="140" t="s">
        <v>60</v>
      </c>
      <c r="G38" s="140"/>
      <c r="H38" s="140" t="s">
        <v>61</v>
      </c>
      <c r="I38" s="141"/>
      <c r="J38" s="142" t="s">
        <v>62</v>
      </c>
      <c r="K38" s="142"/>
      <c r="L38" s="44"/>
      <c r="M38" s="44"/>
      <c r="N38" s="44"/>
      <c r="O38" s="44"/>
      <c r="P38" s="44"/>
      <c r="Q38" s="44"/>
      <c r="R38" s="45"/>
      <c r="S38" s="45"/>
      <c r="T38" s="46"/>
      <c r="U38" s="45"/>
    </row>
    <row r="39" spans="1:21" ht="12.75" customHeight="1">
      <c r="A39" s="145"/>
      <c r="B39" s="150"/>
      <c r="C39" s="151"/>
      <c r="D39" s="151"/>
      <c r="E39" s="152"/>
      <c r="F39" s="140"/>
      <c r="G39" s="140"/>
      <c r="H39" s="140"/>
      <c r="I39" s="141"/>
      <c r="J39" s="142"/>
      <c r="K39" s="142"/>
      <c r="L39" s="45"/>
      <c r="M39" s="45"/>
      <c r="N39" s="45"/>
      <c r="O39" s="45"/>
      <c r="P39" s="45"/>
      <c r="Q39" s="45"/>
      <c r="R39" s="45"/>
      <c r="S39" s="45"/>
      <c r="T39" s="46"/>
      <c r="U39" s="45"/>
    </row>
    <row r="40" spans="1:21" ht="12.75" customHeight="1">
      <c r="A40" s="145"/>
      <c r="B40" s="153"/>
      <c r="C40" s="154"/>
      <c r="D40" s="154"/>
      <c r="E40" s="155"/>
      <c r="F40" s="141"/>
      <c r="G40" s="143"/>
      <c r="H40" s="141"/>
      <c r="I40" s="144"/>
      <c r="J40" s="140"/>
      <c r="K40" s="140"/>
      <c r="L40" s="47"/>
      <c r="M40" s="47"/>
      <c r="N40" s="47"/>
      <c r="O40" s="47"/>
      <c r="P40" s="47"/>
      <c r="Q40" s="47"/>
      <c r="R40" s="47"/>
      <c r="S40" s="47"/>
      <c r="T40" s="48"/>
      <c r="U40" s="45"/>
    </row>
    <row r="41" spans="1:21" ht="12.75" customHeight="1">
      <c r="A41" s="145"/>
      <c r="B41" s="109" t="s">
        <v>63</v>
      </c>
      <c r="C41" s="110"/>
      <c r="D41" s="110"/>
      <c r="E41" s="111"/>
      <c r="F41" s="112" t="s">
        <v>64</v>
      </c>
      <c r="G41" s="113"/>
      <c r="H41" s="113"/>
      <c r="I41" s="113"/>
      <c r="J41" s="113"/>
      <c r="K41" s="113"/>
      <c r="L41" s="113"/>
      <c r="M41" s="113"/>
      <c r="N41" s="113"/>
      <c r="O41" s="113"/>
      <c r="P41" s="113"/>
      <c r="Q41" s="113"/>
      <c r="R41" s="107"/>
      <c r="S41" s="107"/>
      <c r="T41" s="108"/>
    </row>
    <row r="42" spans="1:21" ht="12.75" customHeight="1">
      <c r="A42" s="145"/>
      <c r="B42" s="104" t="s">
        <v>65</v>
      </c>
      <c r="C42" s="104"/>
      <c r="D42" s="104"/>
      <c r="E42" s="104"/>
      <c r="F42" s="105"/>
      <c r="G42" s="106"/>
      <c r="H42" s="106"/>
      <c r="I42" s="106"/>
      <c r="J42" s="106"/>
      <c r="K42" s="106"/>
      <c r="L42" s="106"/>
      <c r="M42" s="106"/>
      <c r="N42" s="106"/>
      <c r="O42" s="106"/>
      <c r="P42" s="106"/>
      <c r="Q42" s="106"/>
      <c r="R42" s="107"/>
      <c r="S42" s="107"/>
      <c r="T42" s="108"/>
    </row>
    <row r="43" spans="1:21" ht="12.75" customHeight="1">
      <c r="A43" s="145"/>
      <c r="B43" s="109" t="s">
        <v>66</v>
      </c>
      <c r="C43" s="110"/>
      <c r="D43" s="110"/>
      <c r="E43" s="111"/>
      <c r="F43" s="112" t="s">
        <v>67</v>
      </c>
      <c r="G43" s="113"/>
      <c r="H43" s="113"/>
      <c r="I43" s="113"/>
      <c r="J43" s="113"/>
      <c r="K43" s="113"/>
      <c r="L43" s="113"/>
      <c r="M43" s="113"/>
      <c r="N43" s="113"/>
      <c r="O43" s="113"/>
      <c r="P43" s="113"/>
      <c r="Q43" s="113"/>
      <c r="R43" s="107"/>
      <c r="S43" s="107"/>
      <c r="T43" s="108"/>
    </row>
    <row r="44" spans="1:21" ht="12.75" customHeight="1">
      <c r="A44" s="145"/>
      <c r="B44" s="104" t="s">
        <v>68</v>
      </c>
      <c r="C44" s="104"/>
      <c r="D44" s="104"/>
      <c r="E44" s="104"/>
      <c r="F44" s="112"/>
      <c r="G44" s="113"/>
      <c r="H44" s="113"/>
      <c r="I44" s="113"/>
      <c r="J44" s="113"/>
      <c r="K44" s="113"/>
      <c r="L44" s="113"/>
      <c r="M44" s="113"/>
      <c r="N44" s="113"/>
      <c r="O44" s="113"/>
      <c r="P44" s="113"/>
      <c r="Q44" s="113"/>
      <c r="R44" s="107"/>
      <c r="S44" s="107"/>
      <c r="T44" s="108"/>
    </row>
    <row r="45" spans="1:21" ht="12.75" customHeight="1">
      <c r="A45" s="145"/>
      <c r="B45" s="104"/>
      <c r="C45" s="104"/>
      <c r="D45" s="104"/>
      <c r="E45" s="104"/>
      <c r="F45" s="112"/>
      <c r="G45" s="113"/>
      <c r="H45" s="113"/>
      <c r="I45" s="113"/>
      <c r="J45" s="113"/>
      <c r="K45" s="113"/>
      <c r="L45" s="113"/>
      <c r="M45" s="113"/>
      <c r="N45" s="113"/>
      <c r="O45" s="113"/>
      <c r="P45" s="113"/>
      <c r="Q45" s="113"/>
      <c r="R45" s="107"/>
      <c r="S45" s="107"/>
      <c r="T45" s="108"/>
    </row>
    <row r="46" spans="1:21" ht="12.75" customHeight="1">
      <c r="A46" s="145"/>
      <c r="B46" s="104" t="s">
        <v>69</v>
      </c>
      <c r="C46" s="104"/>
      <c r="D46" s="104"/>
      <c r="E46" s="104"/>
      <c r="F46" s="112"/>
      <c r="G46" s="113"/>
      <c r="H46" s="113"/>
      <c r="I46" s="113"/>
      <c r="J46" s="113"/>
      <c r="K46" s="113"/>
      <c r="L46" s="113"/>
      <c r="M46" s="113"/>
      <c r="N46" s="113"/>
      <c r="O46" s="113"/>
      <c r="P46" s="113"/>
      <c r="Q46" s="113"/>
      <c r="R46" s="107"/>
      <c r="S46" s="107"/>
      <c r="T46" s="108"/>
    </row>
    <row r="47" spans="1:21" ht="12.75" customHeight="1">
      <c r="A47" s="145"/>
      <c r="B47" s="104" t="s">
        <v>70</v>
      </c>
      <c r="C47" s="104"/>
      <c r="D47" s="104"/>
      <c r="E47" s="104"/>
      <c r="F47" s="115" t="s">
        <v>71</v>
      </c>
      <c r="G47" s="116"/>
      <c r="H47" s="116"/>
      <c r="I47" s="117"/>
      <c r="J47" s="115" t="s">
        <v>72</v>
      </c>
      <c r="K47" s="116"/>
      <c r="L47" s="116"/>
      <c r="M47" s="117"/>
      <c r="N47" s="112"/>
      <c r="O47" s="118"/>
      <c r="P47" s="118"/>
      <c r="Q47" s="118"/>
      <c r="R47" s="119"/>
      <c r="S47" s="119"/>
      <c r="T47" s="120"/>
    </row>
    <row r="48" spans="1:21" ht="12.75" customHeight="1">
      <c r="A48" s="145"/>
      <c r="B48" s="114"/>
      <c r="C48" s="114"/>
      <c r="D48" s="114"/>
      <c r="E48" s="114"/>
      <c r="F48" s="112" t="s">
        <v>73</v>
      </c>
      <c r="G48" s="113"/>
      <c r="H48" s="113"/>
      <c r="I48" s="121"/>
      <c r="J48" s="122" t="s">
        <v>74</v>
      </c>
      <c r="K48" s="123"/>
      <c r="L48" s="49"/>
      <c r="M48" s="50"/>
      <c r="N48" s="51" t="s">
        <v>75</v>
      </c>
      <c r="O48" s="124"/>
      <c r="P48" s="125"/>
      <c r="Q48" s="125"/>
      <c r="R48" s="126"/>
      <c r="S48" s="126"/>
      <c r="T48" s="35"/>
    </row>
    <row r="49" spans="1:20" ht="12.75" customHeight="1">
      <c r="A49" s="145"/>
      <c r="B49" s="114"/>
      <c r="C49" s="114"/>
      <c r="D49" s="114"/>
      <c r="E49" s="114"/>
      <c r="F49" s="112" t="s">
        <v>76</v>
      </c>
      <c r="G49" s="113"/>
      <c r="H49" s="113"/>
      <c r="I49" s="121"/>
      <c r="J49" s="112"/>
      <c r="K49" s="118"/>
      <c r="L49" s="118"/>
      <c r="M49" s="118"/>
      <c r="N49" s="118"/>
      <c r="O49" s="118"/>
      <c r="P49" s="118"/>
      <c r="Q49" s="118"/>
      <c r="R49" s="119"/>
      <c r="S49" s="119"/>
      <c r="T49" s="120"/>
    </row>
    <row r="50" spans="1:20" ht="12.75" customHeight="1">
      <c r="A50" s="127" t="s">
        <v>77</v>
      </c>
      <c r="B50" s="118"/>
      <c r="C50" s="118"/>
      <c r="D50" s="118"/>
      <c r="E50" s="128"/>
      <c r="F50" s="112" t="s">
        <v>78</v>
      </c>
      <c r="G50" s="121"/>
      <c r="H50" s="52"/>
      <c r="I50" s="52"/>
      <c r="J50" s="53"/>
      <c r="K50" s="54"/>
      <c r="L50" s="129" t="s">
        <v>79</v>
      </c>
      <c r="M50" s="129"/>
      <c r="N50" s="129"/>
      <c r="O50" s="55"/>
      <c r="P50" s="56"/>
      <c r="Q50" s="56"/>
      <c r="R50" s="56"/>
      <c r="S50" s="56"/>
      <c r="T50" s="57"/>
    </row>
    <row r="51" spans="1:20" ht="26.25" customHeight="1">
      <c r="A51" s="130" t="s">
        <v>80</v>
      </c>
      <c r="B51" s="107"/>
      <c r="C51" s="107"/>
      <c r="D51" s="107"/>
      <c r="E51" s="131"/>
      <c r="F51" s="112"/>
      <c r="G51" s="113"/>
      <c r="H51" s="113"/>
      <c r="I51" s="113"/>
      <c r="J51" s="113"/>
      <c r="K51" s="113"/>
      <c r="L51" s="113"/>
      <c r="M51" s="113"/>
      <c r="N51" s="113"/>
      <c r="O51" s="113"/>
      <c r="P51" s="113"/>
      <c r="Q51" s="113"/>
      <c r="R51" s="107"/>
      <c r="S51" s="107"/>
      <c r="T51" s="108"/>
    </row>
    <row r="52" spans="1:20" ht="39" customHeight="1" thickBot="1">
      <c r="A52" s="132" t="s">
        <v>81</v>
      </c>
      <c r="B52" s="133"/>
      <c r="C52" s="133"/>
      <c r="D52" s="133"/>
      <c r="E52" s="133"/>
      <c r="F52" s="134" t="s">
        <v>82</v>
      </c>
      <c r="G52" s="135"/>
      <c r="H52" s="135"/>
      <c r="I52" s="135"/>
      <c r="J52" s="135"/>
      <c r="K52" s="135"/>
      <c r="L52" s="135"/>
      <c r="M52" s="135"/>
      <c r="N52" s="135"/>
      <c r="O52" s="135"/>
      <c r="P52" s="135"/>
      <c r="Q52" s="135"/>
      <c r="R52" s="136"/>
      <c r="S52" s="136"/>
      <c r="T52" s="137"/>
    </row>
    <row r="53" spans="1:20" ht="12.75" customHeight="1">
      <c r="A53" s="29" t="s">
        <v>83</v>
      </c>
    </row>
    <row r="54" spans="1:20" ht="12.75" customHeight="1">
      <c r="A54" s="138" t="s">
        <v>84</v>
      </c>
      <c r="B54" s="139"/>
      <c r="C54" s="139"/>
      <c r="D54" s="139"/>
      <c r="E54" s="139"/>
      <c r="F54" s="139"/>
      <c r="G54" s="139"/>
      <c r="H54" s="139"/>
      <c r="I54" s="139"/>
      <c r="J54" s="139"/>
      <c r="K54" s="139"/>
      <c r="L54" s="139"/>
      <c r="M54" s="139"/>
      <c r="N54" s="139"/>
      <c r="O54" s="139"/>
      <c r="P54" s="139"/>
      <c r="Q54" s="139"/>
      <c r="R54" s="139"/>
      <c r="S54" s="139"/>
      <c r="T54" s="139"/>
    </row>
    <row r="55" spans="1:20" ht="12.75" customHeight="1">
      <c r="A55" s="138" t="s">
        <v>85</v>
      </c>
      <c r="B55" s="139"/>
      <c r="C55" s="139"/>
      <c r="D55" s="139"/>
      <c r="E55" s="139"/>
      <c r="F55" s="139"/>
      <c r="G55" s="139"/>
      <c r="H55" s="139"/>
      <c r="I55" s="139"/>
      <c r="J55" s="139"/>
      <c r="K55" s="139"/>
      <c r="L55" s="139"/>
      <c r="M55" s="139"/>
      <c r="N55" s="139"/>
      <c r="O55" s="139"/>
      <c r="P55" s="139"/>
      <c r="Q55" s="139"/>
      <c r="R55" s="139"/>
      <c r="S55" s="139"/>
      <c r="T55" s="139"/>
    </row>
    <row r="56" spans="1:20" ht="12.75" customHeight="1">
      <c r="A56" s="138" t="s">
        <v>86</v>
      </c>
      <c r="B56" s="139"/>
      <c r="C56" s="139"/>
      <c r="D56" s="139"/>
      <c r="E56" s="139"/>
      <c r="F56" s="139"/>
      <c r="G56" s="139"/>
      <c r="H56" s="139"/>
      <c r="I56" s="139"/>
      <c r="J56" s="139"/>
      <c r="K56" s="139"/>
      <c r="L56" s="139"/>
      <c r="M56" s="139"/>
      <c r="N56" s="139"/>
      <c r="O56" s="139"/>
      <c r="P56" s="139"/>
      <c r="Q56" s="139"/>
      <c r="R56" s="139"/>
      <c r="S56" s="139"/>
      <c r="T56" s="139"/>
    </row>
    <row r="57" spans="1:20" s="30" customFormat="1" ht="13.5" customHeight="1">
      <c r="A57" s="138" t="s">
        <v>87</v>
      </c>
      <c r="B57" s="138"/>
      <c r="C57" s="138"/>
      <c r="D57" s="138"/>
      <c r="E57" s="138"/>
      <c r="F57" s="138"/>
      <c r="G57" s="138"/>
      <c r="H57" s="138"/>
      <c r="I57" s="138"/>
      <c r="J57" s="138"/>
      <c r="K57" s="138"/>
      <c r="L57" s="138"/>
      <c r="M57" s="138"/>
      <c r="N57" s="138"/>
      <c r="O57" s="138"/>
      <c r="P57" s="138"/>
      <c r="Q57" s="138"/>
    </row>
    <row r="58" spans="1:20" ht="12.75" customHeight="1">
      <c r="A58" s="138" t="s">
        <v>88</v>
      </c>
      <c r="B58" s="139"/>
      <c r="C58" s="139"/>
      <c r="D58" s="139"/>
      <c r="E58" s="139"/>
      <c r="F58" s="139"/>
      <c r="G58" s="139"/>
      <c r="H58" s="139"/>
      <c r="I58" s="139"/>
      <c r="J58" s="139"/>
      <c r="K58" s="139"/>
      <c r="L58" s="139"/>
      <c r="M58" s="139"/>
      <c r="N58" s="139"/>
      <c r="O58" s="139"/>
      <c r="P58" s="139"/>
      <c r="Q58" s="139"/>
      <c r="R58" s="139"/>
      <c r="S58" s="139"/>
      <c r="T58" s="139"/>
    </row>
    <row r="59" spans="1:20" ht="12.75" customHeight="1">
      <c r="A59" s="138" t="s">
        <v>89</v>
      </c>
      <c r="B59" s="139"/>
      <c r="C59" s="139"/>
      <c r="D59" s="139"/>
      <c r="E59" s="139"/>
      <c r="F59" s="139"/>
      <c r="G59" s="139"/>
      <c r="H59" s="139"/>
      <c r="I59" s="139"/>
      <c r="J59" s="139"/>
      <c r="K59" s="139"/>
      <c r="L59" s="139"/>
      <c r="M59" s="139"/>
      <c r="N59" s="139"/>
      <c r="O59" s="139"/>
      <c r="P59" s="139"/>
      <c r="Q59" s="139"/>
      <c r="R59" s="139"/>
      <c r="S59" s="139"/>
      <c r="T59" s="139"/>
    </row>
    <row r="60" spans="1:20" ht="12.75" customHeight="1">
      <c r="A60" s="138" t="s">
        <v>90</v>
      </c>
      <c r="B60" s="139"/>
      <c r="C60" s="139"/>
      <c r="D60" s="139"/>
      <c r="E60" s="139"/>
      <c r="F60" s="139"/>
      <c r="G60" s="139"/>
      <c r="H60" s="139"/>
      <c r="I60" s="139"/>
      <c r="J60" s="139"/>
      <c r="K60" s="139"/>
      <c r="L60" s="139"/>
      <c r="M60" s="139"/>
      <c r="N60" s="139"/>
      <c r="O60" s="139"/>
      <c r="P60" s="139"/>
      <c r="Q60" s="139"/>
      <c r="R60" s="139"/>
      <c r="S60" s="139"/>
      <c r="T60" s="139"/>
    </row>
    <row r="61" spans="1:20" ht="12.75" customHeight="1">
      <c r="A61" s="58"/>
      <c r="B61" s="28"/>
      <c r="C61" s="28"/>
      <c r="D61" s="28"/>
      <c r="E61" s="28"/>
      <c r="F61" s="28"/>
      <c r="G61" s="28"/>
      <c r="H61" s="28"/>
      <c r="I61" s="28"/>
      <c r="J61" s="28"/>
      <c r="K61" s="28"/>
      <c r="L61" s="28"/>
      <c r="M61" s="28"/>
      <c r="N61" s="28"/>
      <c r="O61" s="28"/>
      <c r="P61" s="28"/>
      <c r="Q61" s="28"/>
    </row>
    <row r="62" spans="1:20" ht="12.75" customHeight="1">
      <c r="A62" s="103"/>
      <c r="B62" s="103"/>
      <c r="C62" s="103"/>
    </row>
    <row r="63" spans="1:20" ht="12.75" customHeight="1">
      <c r="A63" s="103"/>
      <c r="B63" s="103"/>
      <c r="C63" s="103"/>
    </row>
    <row r="64" spans="1:20" ht="12.75" customHeight="1">
      <c r="A64" s="103"/>
      <c r="B64" s="103"/>
      <c r="C64" s="103"/>
    </row>
    <row r="65" spans="1:3" ht="12.75" customHeight="1">
      <c r="A65" s="103"/>
      <c r="B65" s="103"/>
      <c r="C65" s="103"/>
    </row>
    <row r="66" spans="1:3" ht="12.75" customHeight="1">
      <c r="A66" s="103"/>
      <c r="B66" s="103"/>
      <c r="C66" s="103"/>
    </row>
  </sheetData>
  <mergeCells count="169">
    <mergeCell ref="A3:A4"/>
    <mergeCell ref="I3:I4"/>
    <mergeCell ref="N4:O4"/>
    <mergeCell ref="P4:T4"/>
    <mergeCell ref="B6:C6"/>
    <mergeCell ref="D6:T6"/>
    <mergeCell ref="B7:C7"/>
    <mergeCell ref="D7:T7"/>
    <mergeCell ref="B8:C10"/>
    <mergeCell ref="I9:J9"/>
    <mergeCell ref="B11:C11"/>
    <mergeCell ref="D11:E11"/>
    <mergeCell ref="F11:J11"/>
    <mergeCell ref="K11:L11"/>
    <mergeCell ref="M11:T11"/>
    <mergeCell ref="A12:I12"/>
    <mergeCell ref="J12:T12"/>
    <mergeCell ref="A13:B13"/>
    <mergeCell ref="C13:D13"/>
    <mergeCell ref="J13:K14"/>
    <mergeCell ref="L13:T13"/>
    <mergeCell ref="A14:B14"/>
    <mergeCell ref="C14:D14"/>
    <mergeCell ref="E14:I14"/>
    <mergeCell ref="B20:E20"/>
    <mergeCell ref="F20:H20"/>
    <mergeCell ref="I20:K20"/>
    <mergeCell ref="L20:N20"/>
    <mergeCell ref="O20:Q20"/>
    <mergeCell ref="R20:T20"/>
    <mergeCell ref="A15:E16"/>
    <mergeCell ref="F15:H15"/>
    <mergeCell ref="I15:K15"/>
    <mergeCell ref="L15:N15"/>
    <mergeCell ref="O15:Q15"/>
    <mergeCell ref="R15:T15"/>
    <mergeCell ref="G16:H16"/>
    <mergeCell ref="J16:K16"/>
    <mergeCell ref="M16:N16"/>
    <mergeCell ref="P16:Q16"/>
    <mergeCell ref="S16:T16"/>
    <mergeCell ref="B17:C18"/>
    <mergeCell ref="D17:E17"/>
    <mergeCell ref="G17:H17"/>
    <mergeCell ref="J17:K17"/>
    <mergeCell ref="M17:N17"/>
    <mergeCell ref="P17:Q17"/>
    <mergeCell ref="S17:T17"/>
    <mergeCell ref="J18:K18"/>
    <mergeCell ref="M18:N18"/>
    <mergeCell ref="P18:Q18"/>
    <mergeCell ref="S18:T18"/>
    <mergeCell ref="B19:E19"/>
    <mergeCell ref="F19:H19"/>
    <mergeCell ref="I19:K19"/>
    <mergeCell ref="L19:N19"/>
    <mergeCell ref="O19:Q19"/>
    <mergeCell ref="R19:T19"/>
    <mergeCell ref="D18:E18"/>
    <mergeCell ref="G18:H18"/>
    <mergeCell ref="B21:E22"/>
    <mergeCell ref="F21:H21"/>
    <mergeCell ref="I21:K21"/>
    <mergeCell ref="L21:N21"/>
    <mergeCell ref="O21:Q21"/>
    <mergeCell ref="G22:H22"/>
    <mergeCell ref="J22:K22"/>
    <mergeCell ref="M22:N22"/>
    <mergeCell ref="P22:Q22"/>
    <mergeCell ref="M23:N23"/>
    <mergeCell ref="P23:Q23"/>
    <mergeCell ref="D24:E24"/>
    <mergeCell ref="G24:H24"/>
    <mergeCell ref="J24:K24"/>
    <mergeCell ref="M24:N24"/>
    <mergeCell ref="P24:Q24"/>
    <mergeCell ref="B25:E25"/>
    <mergeCell ref="F25:H25"/>
    <mergeCell ref="I25:K25"/>
    <mergeCell ref="L25:N25"/>
    <mergeCell ref="O25:Q25"/>
    <mergeCell ref="B23:C24"/>
    <mergeCell ref="D23:E23"/>
    <mergeCell ref="G23:H23"/>
    <mergeCell ref="J23:K23"/>
    <mergeCell ref="B26:E26"/>
    <mergeCell ref="F26:H26"/>
    <mergeCell ref="I26:K26"/>
    <mergeCell ref="L26:N26"/>
    <mergeCell ref="O26:Q26"/>
    <mergeCell ref="B27:E31"/>
    <mergeCell ref="F27:T27"/>
    <mergeCell ref="I28:L28"/>
    <mergeCell ref="M28:P28"/>
    <mergeCell ref="Q28:T28"/>
    <mergeCell ref="I29:L29"/>
    <mergeCell ref="M29:P29"/>
    <mergeCell ref="Q29:T29"/>
    <mergeCell ref="I30:L30"/>
    <mergeCell ref="M30:P30"/>
    <mergeCell ref="Q30:T30"/>
    <mergeCell ref="I31:L31"/>
    <mergeCell ref="M31:P31"/>
    <mergeCell ref="Q31:T31"/>
    <mergeCell ref="A32:E32"/>
    <mergeCell ref="F32:T32"/>
    <mergeCell ref="A33:A49"/>
    <mergeCell ref="B33:E33"/>
    <mergeCell ref="F33:T33"/>
    <mergeCell ref="B34:E34"/>
    <mergeCell ref="F34:T34"/>
    <mergeCell ref="B44:E45"/>
    <mergeCell ref="F44:T45"/>
    <mergeCell ref="B46:E46"/>
    <mergeCell ref="F46:T46"/>
    <mergeCell ref="B35:E40"/>
    <mergeCell ref="F35:G36"/>
    <mergeCell ref="H35:Q35"/>
    <mergeCell ref="H36:I36"/>
    <mergeCell ref="J36:K36"/>
    <mergeCell ref="L36:M36"/>
    <mergeCell ref="N36:O36"/>
    <mergeCell ref="P36:Q36"/>
    <mergeCell ref="F37:G37"/>
    <mergeCell ref="H37:I37"/>
    <mergeCell ref="J37:K37"/>
    <mergeCell ref="L37:M37"/>
    <mergeCell ref="N37:O37"/>
    <mergeCell ref="F52:T52"/>
    <mergeCell ref="A54:T54"/>
    <mergeCell ref="A55:T55"/>
    <mergeCell ref="A56:T56"/>
    <mergeCell ref="A57:Q57"/>
    <mergeCell ref="A58:T58"/>
    <mergeCell ref="A59:T59"/>
    <mergeCell ref="A60:T60"/>
    <mergeCell ref="P37:Q37"/>
    <mergeCell ref="F38:G39"/>
    <mergeCell ref="H38:I39"/>
    <mergeCell ref="J38:K39"/>
    <mergeCell ref="F40:G40"/>
    <mergeCell ref="H40:I40"/>
    <mergeCell ref="J40:K40"/>
    <mergeCell ref="B41:E41"/>
    <mergeCell ref="F41:T41"/>
    <mergeCell ref="A62:C62"/>
    <mergeCell ref="A63:C63"/>
    <mergeCell ref="B42:E42"/>
    <mergeCell ref="F42:T42"/>
    <mergeCell ref="B43:E43"/>
    <mergeCell ref="F43:T43"/>
    <mergeCell ref="A64:C64"/>
    <mergeCell ref="A65:C65"/>
    <mergeCell ref="A66:C66"/>
    <mergeCell ref="B47:E49"/>
    <mergeCell ref="F47:I47"/>
    <mergeCell ref="J47:M47"/>
    <mergeCell ref="N47:T47"/>
    <mergeCell ref="F48:I48"/>
    <mergeCell ref="J48:K48"/>
    <mergeCell ref="O48:S48"/>
    <mergeCell ref="F49:I49"/>
    <mergeCell ref="J49:T49"/>
    <mergeCell ref="A50:E50"/>
    <mergeCell ref="F50:G50"/>
    <mergeCell ref="L50:N50"/>
    <mergeCell ref="A51:E51"/>
    <mergeCell ref="F51:T51"/>
    <mergeCell ref="A52:E52"/>
  </mergeCells>
  <phoneticPr fontId="3"/>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tabColor rgb="FFFFFF00"/>
  </sheetPr>
  <dimension ref="A1:AN76"/>
  <sheetViews>
    <sheetView showGridLines="0" tabSelected="1" view="pageBreakPreview" zoomScaleNormal="100" zoomScaleSheetLayoutView="100" workbookViewId="0">
      <selection activeCell="C3" sqref="C3"/>
    </sheetView>
  </sheetViews>
  <sheetFormatPr defaultColWidth="8.19921875" defaultRowHeight="21" customHeight="1"/>
  <cols>
    <col min="1" max="1" width="2.59765625" style="59" customWidth="1"/>
    <col min="2" max="2" width="12.09765625" style="61" customWidth="1"/>
    <col min="3" max="3" width="6.59765625" style="59" customWidth="1"/>
    <col min="4" max="5" width="7.59765625" style="59" customWidth="1"/>
    <col min="6" max="36" width="2.59765625" style="59" customWidth="1"/>
    <col min="37" max="37" width="6.59765625" style="59" customWidth="1"/>
    <col min="38" max="39" width="7.59765625" style="59" customWidth="1"/>
    <col min="40" max="40" width="5.59765625" style="59" customWidth="1"/>
    <col min="41" max="16384" width="8.19921875" style="59"/>
  </cols>
  <sheetData>
    <row r="1" spans="1:40" ht="20.100000000000001" customHeight="1">
      <c r="A1" s="91" t="s">
        <v>246</v>
      </c>
      <c r="C1" s="78"/>
      <c r="D1" s="78"/>
      <c r="E1" s="78"/>
      <c r="F1" s="78"/>
      <c r="G1" s="78"/>
      <c r="H1" s="78"/>
      <c r="I1" s="78"/>
      <c r="J1" s="78"/>
      <c r="K1" s="78"/>
      <c r="L1" s="78"/>
      <c r="M1" s="78"/>
      <c r="N1" s="78"/>
      <c r="O1" s="78"/>
      <c r="P1" s="78"/>
      <c r="Q1" s="78"/>
      <c r="R1" s="78"/>
      <c r="S1" s="78"/>
      <c r="T1" s="78"/>
      <c r="U1" s="78"/>
      <c r="V1" s="78"/>
      <c r="W1" s="78"/>
      <c r="X1" s="67"/>
      <c r="Y1" s="67"/>
      <c r="Z1" s="62"/>
      <c r="AA1" s="62"/>
      <c r="AB1" s="62"/>
      <c r="AC1" s="62"/>
      <c r="AD1" s="84"/>
      <c r="AE1" s="84"/>
      <c r="AF1" s="84"/>
      <c r="AG1" s="84"/>
      <c r="AH1" s="84"/>
      <c r="AI1" s="79" t="s">
        <v>92</v>
      </c>
      <c r="AJ1" s="79"/>
      <c r="AK1" s="254" t="s">
        <v>198</v>
      </c>
      <c r="AL1" s="254"/>
      <c r="AM1" s="254"/>
      <c r="AN1" s="254"/>
    </row>
    <row r="2" spans="1:40" ht="18" customHeight="1">
      <c r="A2" s="91" t="s">
        <v>91</v>
      </c>
      <c r="B2" s="63"/>
      <c r="C2" s="63"/>
      <c r="D2" s="63"/>
      <c r="E2" s="63"/>
      <c r="F2" s="63"/>
      <c r="G2" s="63"/>
      <c r="H2" s="63"/>
      <c r="I2" s="63"/>
      <c r="J2" s="63"/>
      <c r="K2" s="63"/>
      <c r="L2" s="63"/>
      <c r="M2" s="255">
        <v>2024</v>
      </c>
      <c r="N2" s="255"/>
      <c r="O2" s="255"/>
      <c r="P2" s="255"/>
      <c r="Q2" s="256" t="s">
        <v>94</v>
      </c>
      <c r="R2" s="256"/>
      <c r="S2" s="255">
        <v>5</v>
      </c>
      <c r="T2" s="255"/>
      <c r="U2" s="256" t="s">
        <v>95</v>
      </c>
      <c r="V2" s="256"/>
      <c r="W2" s="63"/>
      <c r="X2" s="63"/>
      <c r="Y2" s="63"/>
      <c r="Z2" s="62"/>
      <c r="AA2" s="62"/>
      <c r="AC2" s="79"/>
      <c r="AD2" s="63"/>
      <c r="AE2" s="63"/>
      <c r="AF2" s="63"/>
      <c r="AG2" s="63"/>
      <c r="AH2" s="63"/>
      <c r="AI2" s="79" t="s">
        <v>96</v>
      </c>
      <c r="AJ2" s="79"/>
      <c r="AK2" s="257"/>
      <c r="AL2" s="257"/>
      <c r="AM2" s="257"/>
      <c r="AN2" s="257"/>
    </row>
    <row r="3" spans="1:40" ht="18" customHeight="1">
      <c r="A3" s="82"/>
      <c r="B3" s="82"/>
      <c r="C3" s="82"/>
      <c r="D3" s="82"/>
      <c r="E3" s="82"/>
      <c r="F3" s="82"/>
      <c r="G3" s="82"/>
      <c r="H3" s="82"/>
      <c r="I3" s="82"/>
      <c r="J3" s="82"/>
      <c r="K3" s="82"/>
      <c r="L3" s="82"/>
      <c r="M3" s="82"/>
      <c r="N3" s="82"/>
      <c r="O3" s="82"/>
      <c r="P3" s="82"/>
      <c r="Q3" s="82"/>
      <c r="R3" s="82"/>
      <c r="S3" s="82"/>
      <c r="T3" s="82"/>
      <c r="U3" s="82"/>
      <c r="V3" s="82"/>
      <c r="W3" s="82"/>
      <c r="Y3" s="85"/>
      <c r="Z3" s="85"/>
      <c r="AA3" s="85"/>
      <c r="AB3" s="62"/>
      <c r="AC3" s="85"/>
      <c r="AD3" s="85"/>
      <c r="AE3" s="85"/>
      <c r="AF3" s="85"/>
      <c r="AG3" s="85"/>
      <c r="AH3" s="85"/>
      <c r="AI3" s="86" t="s">
        <v>97</v>
      </c>
      <c r="AJ3" s="79"/>
      <c r="AK3" s="246" t="s">
        <v>185</v>
      </c>
      <c r="AL3" s="246"/>
      <c r="AM3" s="246"/>
      <c r="AN3" s="246"/>
    </row>
    <row r="4" spans="1:40" ht="18" customHeight="1">
      <c r="A4" s="82"/>
      <c r="B4" s="82"/>
      <c r="C4" s="82"/>
      <c r="D4" s="82"/>
      <c r="E4" s="82"/>
      <c r="F4" s="82"/>
      <c r="G4" s="82"/>
      <c r="H4" s="82"/>
      <c r="I4" s="82"/>
      <c r="J4" s="82"/>
      <c r="K4" s="82"/>
      <c r="L4" s="82"/>
      <c r="M4" s="82"/>
      <c r="N4" s="82"/>
      <c r="O4" s="82"/>
      <c r="P4" s="82"/>
      <c r="Q4" s="82"/>
      <c r="R4" s="82"/>
      <c r="S4" s="82"/>
      <c r="T4" s="82"/>
      <c r="U4" s="82"/>
      <c r="V4" s="82"/>
      <c r="W4" s="82"/>
      <c r="Y4" s="85"/>
      <c r="Z4" s="85"/>
      <c r="AA4" s="85"/>
      <c r="AB4" s="62"/>
      <c r="AC4" s="85"/>
      <c r="AD4" s="85"/>
      <c r="AE4" s="85"/>
      <c r="AF4" s="85"/>
      <c r="AG4" s="85"/>
      <c r="AH4" s="85"/>
      <c r="AI4" s="86" t="s">
        <v>98</v>
      </c>
      <c r="AJ4" s="79"/>
      <c r="AK4" s="246" t="s">
        <v>245</v>
      </c>
      <c r="AL4" s="246"/>
      <c r="AM4" s="246"/>
      <c r="AN4" s="246"/>
    </row>
    <row r="5" spans="1:40" ht="18" customHeight="1">
      <c r="A5" s="82"/>
      <c r="B5" s="82"/>
      <c r="C5" s="82"/>
      <c r="D5" s="82"/>
      <c r="E5" s="82"/>
      <c r="F5" s="82"/>
      <c r="G5" s="82"/>
      <c r="H5" s="82"/>
      <c r="I5" s="82"/>
      <c r="J5" s="82"/>
      <c r="K5" s="82"/>
      <c r="L5" s="82"/>
      <c r="M5" s="82"/>
      <c r="N5" s="82"/>
      <c r="O5" s="82"/>
      <c r="P5" s="82"/>
      <c r="Q5" s="82"/>
      <c r="R5" s="82"/>
      <c r="S5" s="82"/>
      <c r="U5" s="82"/>
      <c r="V5" s="82"/>
      <c r="W5" s="82"/>
      <c r="Y5" s="85"/>
      <c r="Z5" s="85"/>
      <c r="AA5" s="85"/>
      <c r="AB5" s="62"/>
      <c r="AC5" s="85"/>
      <c r="AD5" s="85"/>
      <c r="AE5" s="85"/>
      <c r="AF5" s="85"/>
      <c r="AG5" s="86" t="s">
        <v>99</v>
      </c>
      <c r="AH5" s="247"/>
      <c r="AI5" s="247"/>
      <c r="AJ5" s="247"/>
      <c r="AK5" s="85" t="s">
        <v>100</v>
      </c>
      <c r="AL5" s="95"/>
      <c r="AM5" s="85" t="s">
        <v>101</v>
      </c>
      <c r="AN5" s="62"/>
    </row>
    <row r="6" spans="1:40" ht="9.9" customHeight="1">
      <c r="A6" s="62"/>
      <c r="B6" s="66"/>
      <c r="C6" s="66"/>
      <c r="D6" s="66"/>
      <c r="E6" s="66"/>
      <c r="F6" s="66"/>
      <c r="G6" s="66"/>
      <c r="H6" s="66"/>
      <c r="I6" s="66"/>
      <c r="J6" s="66"/>
      <c r="K6" s="66"/>
      <c r="L6" s="66"/>
      <c r="M6" s="66"/>
      <c r="N6" s="66"/>
      <c r="O6" s="66"/>
      <c r="P6" s="66"/>
      <c r="Q6" s="66"/>
      <c r="R6" s="66"/>
      <c r="S6" s="66"/>
      <c r="T6" s="66"/>
      <c r="U6" s="66"/>
      <c r="V6" s="66"/>
      <c r="W6" s="66"/>
      <c r="X6" s="63"/>
      <c r="Y6" s="63"/>
      <c r="Z6" s="63"/>
      <c r="AA6" s="63"/>
      <c r="AB6" s="63"/>
      <c r="AC6" s="63"/>
      <c r="AD6" s="63"/>
      <c r="AE6" s="63"/>
      <c r="AF6" s="63"/>
      <c r="AG6" s="63"/>
      <c r="AH6" s="63"/>
      <c r="AI6" s="63"/>
      <c r="AJ6" s="63"/>
      <c r="AK6" s="63"/>
      <c r="AL6" s="63"/>
      <c r="AM6" s="62"/>
      <c r="AN6" s="62"/>
    </row>
    <row r="7" spans="1:40" ht="15" customHeight="1">
      <c r="A7" s="244" t="s">
        <v>102</v>
      </c>
      <c r="B7" s="222" t="s">
        <v>103</v>
      </c>
      <c r="C7" s="248" t="s">
        <v>104</v>
      </c>
      <c r="D7" s="228" t="s">
        <v>105</v>
      </c>
      <c r="E7" s="242" t="s">
        <v>106</v>
      </c>
      <c r="F7" s="251" t="s">
        <v>107</v>
      </c>
      <c r="G7" s="251"/>
      <c r="H7" s="251"/>
      <c r="I7" s="251"/>
      <c r="J7" s="251"/>
      <c r="K7" s="251"/>
      <c r="L7" s="251"/>
      <c r="M7" s="251"/>
      <c r="N7" s="251"/>
      <c r="O7" s="251"/>
      <c r="P7" s="251"/>
      <c r="Q7" s="251"/>
      <c r="R7" s="251"/>
      <c r="S7" s="251"/>
      <c r="T7" s="251"/>
      <c r="U7" s="251"/>
      <c r="V7" s="251"/>
      <c r="W7" s="251"/>
      <c r="X7" s="251"/>
      <c r="Y7" s="251"/>
      <c r="Z7" s="251"/>
      <c r="AA7" s="251"/>
      <c r="AB7" s="251"/>
      <c r="AC7" s="251"/>
      <c r="AD7" s="251"/>
      <c r="AE7" s="251"/>
      <c r="AF7" s="251"/>
      <c r="AG7" s="251"/>
      <c r="AH7" s="251"/>
      <c r="AI7" s="251"/>
      <c r="AJ7" s="251"/>
      <c r="AK7" s="252" t="s">
        <v>108</v>
      </c>
      <c r="AL7" s="233" t="s">
        <v>109</v>
      </c>
      <c r="AM7" s="253" t="s">
        <v>110</v>
      </c>
      <c r="AN7" s="253"/>
    </row>
    <row r="8" spans="1:40" ht="15" customHeight="1">
      <c r="A8" s="244"/>
      <c r="B8" s="223"/>
      <c r="C8" s="249"/>
      <c r="D8" s="228"/>
      <c r="E8" s="242"/>
      <c r="F8" s="228" t="s">
        <v>111</v>
      </c>
      <c r="G8" s="228"/>
      <c r="H8" s="228"/>
      <c r="I8" s="228"/>
      <c r="J8" s="228"/>
      <c r="K8" s="228"/>
      <c r="L8" s="228"/>
      <c r="M8" s="228" t="s">
        <v>112</v>
      </c>
      <c r="N8" s="228"/>
      <c r="O8" s="228"/>
      <c r="P8" s="228"/>
      <c r="Q8" s="228"/>
      <c r="R8" s="228"/>
      <c r="S8" s="228"/>
      <c r="T8" s="228" t="s">
        <v>113</v>
      </c>
      <c r="U8" s="228"/>
      <c r="V8" s="228"/>
      <c r="W8" s="228"/>
      <c r="X8" s="228"/>
      <c r="Y8" s="228"/>
      <c r="Z8" s="228"/>
      <c r="AA8" s="228" t="s">
        <v>114</v>
      </c>
      <c r="AB8" s="228"/>
      <c r="AC8" s="228"/>
      <c r="AD8" s="228"/>
      <c r="AE8" s="228"/>
      <c r="AF8" s="228"/>
      <c r="AG8" s="228"/>
      <c r="AH8" s="228" t="s">
        <v>115</v>
      </c>
      <c r="AI8" s="228"/>
      <c r="AJ8" s="228"/>
      <c r="AK8" s="252"/>
      <c r="AL8" s="233"/>
      <c r="AM8" s="253"/>
      <c r="AN8" s="253"/>
    </row>
    <row r="9" spans="1:40" ht="15" customHeight="1">
      <c r="A9" s="244"/>
      <c r="B9" s="224" t="s">
        <v>154</v>
      </c>
      <c r="C9" s="249"/>
      <c r="D9" s="228"/>
      <c r="E9" s="242"/>
      <c r="F9" s="64">
        <f>DATE($M$2,$S$2,1)</f>
        <v>45413</v>
      </c>
      <c r="G9" s="64">
        <f>DATE($M$2,$S$2,2)</f>
        <v>45414</v>
      </c>
      <c r="H9" s="64">
        <f>DATE($M$2,$S$2,3)</f>
        <v>45415</v>
      </c>
      <c r="I9" s="64">
        <f>DATE($M$2,$S$2,4)</f>
        <v>45416</v>
      </c>
      <c r="J9" s="64">
        <f>DATE($M$2,$S$2,5)</f>
        <v>45417</v>
      </c>
      <c r="K9" s="64">
        <f>DATE($M$2,$S$2,6)</f>
        <v>45418</v>
      </c>
      <c r="L9" s="64">
        <f>DATE($M$2,$S$2,7)</f>
        <v>45419</v>
      </c>
      <c r="M9" s="64">
        <f>DATE($M$2,$S$2,8)</f>
        <v>45420</v>
      </c>
      <c r="N9" s="64">
        <f>DATE($M$2,$S$2,9)</f>
        <v>45421</v>
      </c>
      <c r="O9" s="64">
        <f>DATE($M$2,$S$2,10)</f>
        <v>45422</v>
      </c>
      <c r="P9" s="64">
        <f>DATE($M$2,$S$2,11)</f>
        <v>45423</v>
      </c>
      <c r="Q9" s="64">
        <f>DATE($M$2,$S$2,12)</f>
        <v>45424</v>
      </c>
      <c r="R9" s="64">
        <f>DATE($M$2,$S$2,13)</f>
        <v>45425</v>
      </c>
      <c r="S9" s="64">
        <f>DATE($M$2,$S$2,14)</f>
        <v>45426</v>
      </c>
      <c r="T9" s="64">
        <f>DATE($M$2,$S$2,15)</f>
        <v>45427</v>
      </c>
      <c r="U9" s="64">
        <f>DATE($M$2,$S$2,16)</f>
        <v>45428</v>
      </c>
      <c r="V9" s="64">
        <f>DATE($M$2,$S$2,17)</f>
        <v>45429</v>
      </c>
      <c r="W9" s="64">
        <f>DATE($M$2,$S$2,18)</f>
        <v>45430</v>
      </c>
      <c r="X9" s="64">
        <f>DATE($M$2,$S$2,19)</f>
        <v>45431</v>
      </c>
      <c r="Y9" s="64">
        <f>DATE($M$2,$S$2,20)</f>
        <v>45432</v>
      </c>
      <c r="Z9" s="64">
        <f>DATE($M$2,$S$2,21)</f>
        <v>45433</v>
      </c>
      <c r="AA9" s="64">
        <f>DATE($M$2,$S$2,22)</f>
        <v>45434</v>
      </c>
      <c r="AB9" s="64">
        <f>DATE($M$2,$S$2,23)</f>
        <v>45435</v>
      </c>
      <c r="AC9" s="64">
        <f>DATE($M$2,$S$2,24)</f>
        <v>45436</v>
      </c>
      <c r="AD9" s="64">
        <f>DATE($M$2,$S$2,25)</f>
        <v>45437</v>
      </c>
      <c r="AE9" s="64">
        <f>DATE($M$2,$S$2,26)</f>
        <v>45438</v>
      </c>
      <c r="AF9" s="64">
        <f>DATE($M$2,$S$2,27)</f>
        <v>45439</v>
      </c>
      <c r="AG9" s="64">
        <f>DATE($M$2,$S$2,28)</f>
        <v>45440</v>
      </c>
      <c r="AH9" s="64">
        <f>IF(DAY(EOMONTH(F9,0))&lt;29,"",DATE($M$2,$S$2,29))</f>
        <v>45441</v>
      </c>
      <c r="AI9" s="64">
        <f>IF(DAY(EOMONTH(F9,0))&lt;30,"",DATE($M$2,$S$2,30))</f>
        <v>45442</v>
      </c>
      <c r="AJ9" s="64">
        <f>IF(DAY(EOMONTH(F9,0))&lt;31,"",DATE($M$2,$S$2,31))</f>
        <v>45443</v>
      </c>
      <c r="AK9" s="252"/>
      <c r="AL9" s="233"/>
      <c r="AM9" s="253"/>
      <c r="AN9" s="253"/>
    </row>
    <row r="10" spans="1:40" ht="15" customHeight="1">
      <c r="A10" s="244"/>
      <c r="B10" s="225"/>
      <c r="C10" s="250"/>
      <c r="D10" s="228"/>
      <c r="E10" s="242"/>
      <c r="F10" s="65">
        <f>DATE($M$2,$S$2,1)</f>
        <v>45413</v>
      </c>
      <c r="G10" s="65">
        <f>DATE($M$2,$S$2,2)</f>
        <v>45414</v>
      </c>
      <c r="H10" s="65">
        <f>DATE($M$2,$S$2,3)</f>
        <v>45415</v>
      </c>
      <c r="I10" s="65">
        <f>DATE($M$2,$S$2,4)</f>
        <v>45416</v>
      </c>
      <c r="J10" s="65">
        <f>DATE($M$2,$S$2,5)</f>
        <v>45417</v>
      </c>
      <c r="K10" s="65">
        <f>DATE($M$2,$S$2,6)</f>
        <v>45418</v>
      </c>
      <c r="L10" s="65">
        <f>DATE($M$2,$S$2,7)</f>
        <v>45419</v>
      </c>
      <c r="M10" s="65">
        <f>DATE($M$2,$S$2,8)</f>
        <v>45420</v>
      </c>
      <c r="N10" s="65">
        <f>DATE($M$2,$S$2,9)</f>
        <v>45421</v>
      </c>
      <c r="O10" s="65">
        <f>DATE($M$2,$S$2,10)</f>
        <v>45422</v>
      </c>
      <c r="P10" s="65">
        <f>DATE($M$2,$S$2,11)</f>
        <v>45423</v>
      </c>
      <c r="Q10" s="65">
        <f>DATE($M$2,$S$2,12)</f>
        <v>45424</v>
      </c>
      <c r="R10" s="65">
        <f>DATE($M$2,$S$2,13)</f>
        <v>45425</v>
      </c>
      <c r="S10" s="65">
        <f>DATE($M$2,$S$2,14)</f>
        <v>45426</v>
      </c>
      <c r="T10" s="65">
        <f>DATE($M$2,$S$2,15)</f>
        <v>45427</v>
      </c>
      <c r="U10" s="65">
        <f>DATE($M$2,$S$2,16)</f>
        <v>45428</v>
      </c>
      <c r="V10" s="65">
        <f>DATE($M$2,$S$2,17)</f>
        <v>45429</v>
      </c>
      <c r="W10" s="65">
        <f>DATE($M$2,$S$2,18)</f>
        <v>45430</v>
      </c>
      <c r="X10" s="65">
        <f>DATE($M$2,$S$2,19)</f>
        <v>45431</v>
      </c>
      <c r="Y10" s="65">
        <f>DATE($M$2,$S$2,20)</f>
        <v>45432</v>
      </c>
      <c r="Z10" s="65">
        <f>DATE($M$2,$S$2,21)</f>
        <v>45433</v>
      </c>
      <c r="AA10" s="65">
        <f>DATE($M$2,$S$2,22)</f>
        <v>45434</v>
      </c>
      <c r="AB10" s="65">
        <f>DATE($M$2,$S$2,23)</f>
        <v>45435</v>
      </c>
      <c r="AC10" s="65">
        <f>DATE($M$2,$S$2,24)</f>
        <v>45436</v>
      </c>
      <c r="AD10" s="65">
        <f>DATE($M$2,$S$2,25)</f>
        <v>45437</v>
      </c>
      <c r="AE10" s="65">
        <f>DATE($M$2,$S$2,26)</f>
        <v>45438</v>
      </c>
      <c r="AF10" s="65">
        <f>DATE($M$2,$S$2,27)</f>
        <v>45439</v>
      </c>
      <c r="AG10" s="65">
        <f>DATE($M$2,$S$2,28)</f>
        <v>45440</v>
      </c>
      <c r="AH10" s="65">
        <f>IF(DAY(EOMONTH(F10,0))&lt;29,"",DATE($M$2,$S$2,29))</f>
        <v>45441</v>
      </c>
      <c r="AI10" s="65">
        <f>IF(DAY(EOMONTH(F10,0))&lt;30,"",DATE($M$2,$S$2,30))</f>
        <v>45442</v>
      </c>
      <c r="AJ10" s="65">
        <f>IF(DAY(EOMONTH(F10,0))&lt;31,"",DATE($M$2,$S$2,31))</f>
        <v>45443</v>
      </c>
      <c r="AK10" s="252"/>
      <c r="AL10" s="233"/>
      <c r="AM10" s="253"/>
      <c r="AN10" s="253"/>
    </row>
    <row r="11" spans="1:40" ht="18" customHeight="1">
      <c r="A11" s="73">
        <v>1</v>
      </c>
      <c r="B11" s="99" t="s">
        <v>155</v>
      </c>
      <c r="C11" s="81" t="s">
        <v>127</v>
      </c>
      <c r="D11" s="100"/>
      <c r="E11" s="101" t="s">
        <v>127</v>
      </c>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9">
        <f>+SUM(F11:AJ11)</f>
        <v>0</v>
      </c>
      <c r="AL11" s="70">
        <f>IF($AK$3="４週",AK11/4,AK11/(DAY(EOMONTH($F$9,0))/7))</f>
        <v>0</v>
      </c>
      <c r="AM11" s="241"/>
      <c r="AN11" s="241"/>
    </row>
    <row r="12" spans="1:40" ht="18" customHeight="1">
      <c r="A12" s="73">
        <v>2</v>
      </c>
      <c r="B12" s="99" t="s">
        <v>199</v>
      </c>
      <c r="C12" s="81" t="s">
        <v>129</v>
      </c>
      <c r="D12" s="100"/>
      <c r="E12" s="101" t="s">
        <v>129</v>
      </c>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9">
        <f t="shared" ref="AK12:AK31" si="0">+SUM(F12:AJ12)</f>
        <v>0</v>
      </c>
      <c r="AL12" s="70">
        <f>IF($AK$3="４週",AK12/4,AK12/(DAY(EOMONTH($F$9,0))/7))</f>
        <v>0</v>
      </c>
      <c r="AM12" s="241"/>
      <c r="AN12" s="241"/>
    </row>
    <row r="13" spans="1:40" ht="18" customHeight="1">
      <c r="A13" s="73">
        <v>3</v>
      </c>
      <c r="B13" s="99" t="s">
        <v>199</v>
      </c>
      <c r="C13" s="81" t="s">
        <v>131</v>
      </c>
      <c r="D13" s="100"/>
      <c r="E13" s="101" t="s">
        <v>131</v>
      </c>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9">
        <f t="shared" si="0"/>
        <v>0</v>
      </c>
      <c r="AL13" s="70">
        <f>IF($AK$3="４週",AK13/4,AK13/(DAY(EOMONTH($F$9,0))/7))</f>
        <v>0</v>
      </c>
      <c r="AM13" s="241"/>
      <c r="AN13" s="241"/>
    </row>
    <row r="14" spans="1:40" ht="18" customHeight="1">
      <c r="A14" s="73">
        <v>4</v>
      </c>
      <c r="B14" s="99" t="s">
        <v>200</v>
      </c>
      <c r="C14" s="81" t="s">
        <v>133</v>
      </c>
      <c r="D14" s="100"/>
      <c r="E14" s="101" t="s">
        <v>133</v>
      </c>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9">
        <f t="shared" si="0"/>
        <v>0</v>
      </c>
      <c r="AL14" s="70">
        <f>IF($AK$3="４週",AK14/4,AK14/(DAY(EOMONTH($F$9,0))/7))</f>
        <v>0</v>
      </c>
      <c r="AM14" s="241"/>
      <c r="AN14" s="241"/>
    </row>
    <row r="15" spans="1:40" ht="18" customHeight="1">
      <c r="A15" s="73">
        <v>5</v>
      </c>
      <c r="B15" s="99"/>
      <c r="C15" s="81"/>
      <c r="D15" s="100"/>
      <c r="E15" s="101"/>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9">
        <f t="shared" si="0"/>
        <v>0</v>
      </c>
      <c r="AL15" s="70">
        <f t="shared" ref="AL15:AL30" si="1">IF($AK$3="４週",AK15/4,AK15/(DAY(EOMONTH($F$9,0))/7))</f>
        <v>0</v>
      </c>
      <c r="AM15" s="241"/>
      <c r="AN15" s="241"/>
    </row>
    <row r="16" spans="1:40" ht="18" customHeight="1">
      <c r="A16" s="73">
        <v>6</v>
      </c>
      <c r="B16" s="99"/>
      <c r="C16" s="81"/>
      <c r="D16" s="100"/>
      <c r="E16" s="101"/>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9">
        <f t="shared" si="0"/>
        <v>0</v>
      </c>
      <c r="AL16" s="70">
        <f t="shared" si="1"/>
        <v>0</v>
      </c>
      <c r="AM16" s="241"/>
      <c r="AN16" s="241"/>
    </row>
    <row r="17" spans="1:40" ht="18" customHeight="1">
      <c r="A17" s="73">
        <v>7</v>
      </c>
      <c r="B17" s="99"/>
      <c r="C17" s="81"/>
      <c r="D17" s="100"/>
      <c r="E17" s="101"/>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9">
        <f t="shared" si="0"/>
        <v>0</v>
      </c>
      <c r="AL17" s="70">
        <f t="shared" si="1"/>
        <v>0</v>
      </c>
      <c r="AM17" s="241"/>
      <c r="AN17" s="241"/>
    </row>
    <row r="18" spans="1:40" ht="18" customHeight="1">
      <c r="A18" s="73">
        <v>8</v>
      </c>
      <c r="B18" s="99"/>
      <c r="C18" s="81"/>
      <c r="D18" s="100"/>
      <c r="E18" s="101"/>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9">
        <f t="shared" si="0"/>
        <v>0</v>
      </c>
      <c r="AL18" s="70">
        <f t="shared" si="1"/>
        <v>0</v>
      </c>
      <c r="AM18" s="241"/>
      <c r="AN18" s="241"/>
    </row>
    <row r="19" spans="1:40" ht="18" customHeight="1">
      <c r="A19" s="73">
        <v>9</v>
      </c>
      <c r="B19" s="99"/>
      <c r="C19" s="81"/>
      <c r="D19" s="100"/>
      <c r="E19" s="101"/>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9">
        <f t="shared" si="0"/>
        <v>0</v>
      </c>
      <c r="AL19" s="70">
        <f t="shared" si="1"/>
        <v>0</v>
      </c>
      <c r="AM19" s="241"/>
      <c r="AN19" s="241"/>
    </row>
    <row r="20" spans="1:40" ht="18" customHeight="1">
      <c r="A20" s="73">
        <v>10</v>
      </c>
      <c r="B20" s="99"/>
      <c r="C20" s="81"/>
      <c r="D20" s="100"/>
      <c r="E20" s="101"/>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9">
        <f t="shared" si="0"/>
        <v>0</v>
      </c>
      <c r="AL20" s="70">
        <f t="shared" si="1"/>
        <v>0</v>
      </c>
      <c r="AM20" s="241"/>
      <c r="AN20" s="241"/>
    </row>
    <row r="21" spans="1:40" ht="18" customHeight="1">
      <c r="A21" s="73">
        <v>11</v>
      </c>
      <c r="B21" s="99"/>
      <c r="C21" s="81"/>
      <c r="D21" s="100"/>
      <c r="E21" s="101"/>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9">
        <f t="shared" si="0"/>
        <v>0</v>
      </c>
      <c r="AL21" s="70">
        <f t="shared" si="1"/>
        <v>0</v>
      </c>
      <c r="AM21" s="241"/>
      <c r="AN21" s="241"/>
    </row>
    <row r="22" spans="1:40" ht="18" customHeight="1">
      <c r="A22" s="73">
        <v>12</v>
      </c>
      <c r="B22" s="99"/>
      <c r="C22" s="81"/>
      <c r="D22" s="100"/>
      <c r="E22" s="101"/>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9">
        <f t="shared" si="0"/>
        <v>0</v>
      </c>
      <c r="AL22" s="70">
        <f t="shared" si="1"/>
        <v>0</v>
      </c>
      <c r="AM22" s="241"/>
      <c r="AN22" s="241"/>
    </row>
    <row r="23" spans="1:40" ht="18" customHeight="1">
      <c r="A23" s="73">
        <v>13</v>
      </c>
      <c r="B23" s="99"/>
      <c r="C23" s="81"/>
      <c r="D23" s="100"/>
      <c r="E23" s="101"/>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9">
        <f t="shared" si="0"/>
        <v>0</v>
      </c>
      <c r="AL23" s="70">
        <f t="shared" si="1"/>
        <v>0</v>
      </c>
      <c r="AM23" s="241"/>
      <c r="AN23" s="241"/>
    </row>
    <row r="24" spans="1:40" ht="18" customHeight="1">
      <c r="A24" s="73">
        <v>14</v>
      </c>
      <c r="B24" s="99"/>
      <c r="C24" s="81"/>
      <c r="D24" s="100"/>
      <c r="E24" s="101"/>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9">
        <f t="shared" si="0"/>
        <v>0</v>
      </c>
      <c r="AL24" s="70">
        <f t="shared" si="1"/>
        <v>0</v>
      </c>
      <c r="AM24" s="241"/>
      <c r="AN24" s="241"/>
    </row>
    <row r="25" spans="1:40" ht="18" customHeight="1">
      <c r="A25" s="73">
        <v>15</v>
      </c>
      <c r="B25" s="99"/>
      <c r="C25" s="81"/>
      <c r="D25" s="100"/>
      <c r="E25" s="101"/>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9">
        <f t="shared" si="0"/>
        <v>0</v>
      </c>
      <c r="AL25" s="70">
        <f t="shared" si="1"/>
        <v>0</v>
      </c>
      <c r="AM25" s="241"/>
      <c r="AN25" s="241"/>
    </row>
    <row r="26" spans="1:40" ht="18" customHeight="1">
      <c r="A26" s="73">
        <v>16</v>
      </c>
      <c r="B26" s="99"/>
      <c r="C26" s="81"/>
      <c r="D26" s="100"/>
      <c r="E26" s="101"/>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9">
        <f t="shared" si="0"/>
        <v>0</v>
      </c>
      <c r="AL26" s="70">
        <f t="shared" si="1"/>
        <v>0</v>
      </c>
      <c r="AM26" s="241"/>
      <c r="AN26" s="241"/>
    </row>
    <row r="27" spans="1:40" ht="18" customHeight="1">
      <c r="A27" s="73">
        <v>17</v>
      </c>
      <c r="B27" s="99"/>
      <c r="C27" s="81"/>
      <c r="D27" s="100"/>
      <c r="E27" s="101"/>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9">
        <f t="shared" si="0"/>
        <v>0</v>
      </c>
      <c r="AL27" s="70">
        <f t="shared" si="1"/>
        <v>0</v>
      </c>
      <c r="AM27" s="241"/>
      <c r="AN27" s="241"/>
    </row>
    <row r="28" spans="1:40" ht="18" customHeight="1">
      <c r="A28" s="73">
        <v>18</v>
      </c>
      <c r="B28" s="99"/>
      <c r="C28" s="81"/>
      <c r="D28" s="100"/>
      <c r="E28" s="101"/>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9">
        <f t="shared" si="0"/>
        <v>0</v>
      </c>
      <c r="AL28" s="70">
        <f t="shared" si="1"/>
        <v>0</v>
      </c>
      <c r="AM28" s="241"/>
      <c r="AN28" s="241"/>
    </row>
    <row r="29" spans="1:40" ht="18" customHeight="1">
      <c r="A29" s="73">
        <v>19</v>
      </c>
      <c r="B29" s="99"/>
      <c r="C29" s="81"/>
      <c r="D29" s="100"/>
      <c r="E29" s="101"/>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9">
        <f t="shared" si="0"/>
        <v>0</v>
      </c>
      <c r="AL29" s="70">
        <f t="shared" si="1"/>
        <v>0</v>
      </c>
      <c r="AM29" s="241"/>
      <c r="AN29" s="241"/>
    </row>
    <row r="30" spans="1:40" ht="18" customHeight="1">
      <c r="A30" s="73">
        <v>20</v>
      </c>
      <c r="B30" s="99"/>
      <c r="C30" s="81"/>
      <c r="D30" s="100"/>
      <c r="E30" s="101"/>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9">
        <f t="shared" si="0"/>
        <v>0</v>
      </c>
      <c r="AL30" s="70">
        <f t="shared" si="1"/>
        <v>0</v>
      </c>
      <c r="AM30" s="241"/>
      <c r="AN30" s="241"/>
    </row>
    <row r="31" spans="1:40" ht="18" customHeight="1">
      <c r="A31" s="242" t="s">
        <v>116</v>
      </c>
      <c r="B31" s="243"/>
      <c r="C31" s="243"/>
      <c r="D31" s="243"/>
      <c r="E31" s="243"/>
      <c r="F31" s="71">
        <f>+SUM(F11:F30)</f>
        <v>0</v>
      </c>
      <c r="G31" s="71">
        <f t="shared" ref="G31:AJ31" si="2">+SUM(G11:G30)</f>
        <v>0</v>
      </c>
      <c r="H31" s="71">
        <f t="shared" si="2"/>
        <v>0</v>
      </c>
      <c r="I31" s="71">
        <f t="shared" si="2"/>
        <v>0</v>
      </c>
      <c r="J31" s="71">
        <f t="shared" si="2"/>
        <v>0</v>
      </c>
      <c r="K31" s="71">
        <f t="shared" si="2"/>
        <v>0</v>
      </c>
      <c r="L31" s="71">
        <f t="shared" si="2"/>
        <v>0</v>
      </c>
      <c r="M31" s="71">
        <f t="shared" si="2"/>
        <v>0</v>
      </c>
      <c r="N31" s="71">
        <f t="shared" si="2"/>
        <v>0</v>
      </c>
      <c r="O31" s="71">
        <f t="shared" si="2"/>
        <v>0</v>
      </c>
      <c r="P31" s="71">
        <f t="shared" si="2"/>
        <v>0</v>
      </c>
      <c r="Q31" s="71">
        <f t="shared" si="2"/>
        <v>0</v>
      </c>
      <c r="R31" s="71">
        <f t="shared" si="2"/>
        <v>0</v>
      </c>
      <c r="S31" s="71">
        <f t="shared" si="2"/>
        <v>0</v>
      </c>
      <c r="T31" s="71">
        <f t="shared" si="2"/>
        <v>0</v>
      </c>
      <c r="U31" s="71">
        <f t="shared" si="2"/>
        <v>0</v>
      </c>
      <c r="V31" s="71">
        <f t="shared" si="2"/>
        <v>0</v>
      </c>
      <c r="W31" s="71">
        <f t="shared" si="2"/>
        <v>0</v>
      </c>
      <c r="X31" s="71">
        <f t="shared" si="2"/>
        <v>0</v>
      </c>
      <c r="Y31" s="71">
        <f t="shared" si="2"/>
        <v>0</v>
      </c>
      <c r="Z31" s="71">
        <f t="shared" si="2"/>
        <v>0</v>
      </c>
      <c r="AA31" s="71">
        <f t="shared" si="2"/>
        <v>0</v>
      </c>
      <c r="AB31" s="71">
        <f t="shared" si="2"/>
        <v>0</v>
      </c>
      <c r="AC31" s="71">
        <f t="shared" si="2"/>
        <v>0</v>
      </c>
      <c r="AD31" s="71">
        <f t="shared" si="2"/>
        <v>0</v>
      </c>
      <c r="AE31" s="71">
        <f t="shared" si="2"/>
        <v>0</v>
      </c>
      <c r="AF31" s="71">
        <f t="shared" si="2"/>
        <v>0</v>
      </c>
      <c r="AG31" s="71">
        <f t="shared" si="2"/>
        <v>0</v>
      </c>
      <c r="AH31" s="71">
        <f t="shared" si="2"/>
        <v>0</v>
      </c>
      <c r="AI31" s="71">
        <f t="shared" si="2"/>
        <v>0</v>
      </c>
      <c r="AJ31" s="71">
        <f t="shared" si="2"/>
        <v>0</v>
      </c>
      <c r="AK31" s="69">
        <f t="shared" si="0"/>
        <v>0</v>
      </c>
      <c r="AL31" s="70">
        <f>IF($AK$3="４週",AK31/4,AK31/(DAY(EOMONTH($F$9,0))/7))</f>
        <v>0</v>
      </c>
      <c r="AM31" s="244"/>
      <c r="AN31" s="244"/>
    </row>
    <row r="32" spans="1:40" ht="18" customHeight="1">
      <c r="A32" s="243" t="s">
        <v>117</v>
      </c>
      <c r="B32" s="243"/>
      <c r="C32" s="243"/>
      <c r="D32" s="243"/>
      <c r="E32" s="245"/>
      <c r="F32" s="92"/>
      <c r="G32" s="92"/>
      <c r="H32" s="92"/>
      <c r="I32" s="92"/>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71"/>
      <c r="AL32" s="72"/>
      <c r="AM32" s="244"/>
      <c r="AN32" s="244"/>
    </row>
    <row r="33" spans="1:40" ht="15" customHeight="1">
      <c r="A33" s="66"/>
      <c r="B33" s="66"/>
      <c r="C33" s="66"/>
      <c r="D33" s="66"/>
      <c r="E33" s="66"/>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6"/>
      <c r="AL33" s="66"/>
      <c r="AM33" s="62"/>
    </row>
    <row r="34" spans="1:40" ht="15" customHeight="1">
      <c r="A34" s="66"/>
      <c r="B34" s="66"/>
      <c r="C34" s="66"/>
      <c r="D34" s="66"/>
      <c r="E34" s="66"/>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6"/>
      <c r="AL34" s="66"/>
      <c r="AM34" s="62"/>
    </row>
    <row r="35" spans="1:40" ht="21" customHeight="1">
      <c r="A35" s="67" t="s">
        <v>201</v>
      </c>
      <c r="B35" s="66"/>
      <c r="C35" s="66"/>
      <c r="D35" s="66"/>
      <c r="E35" s="66"/>
      <c r="F35" s="66"/>
      <c r="G35" s="60"/>
      <c r="H35" s="60"/>
      <c r="I35" s="60"/>
      <c r="J35" s="60"/>
      <c r="K35" s="60"/>
      <c r="L35" s="60"/>
      <c r="M35" s="60"/>
      <c r="N35" s="60"/>
      <c r="O35" s="60"/>
      <c r="Y35" s="67"/>
      <c r="AM35" s="66"/>
      <c r="AN35" s="62"/>
    </row>
    <row r="36" spans="1:40" ht="24.9" customHeight="1">
      <c r="A36" s="228"/>
      <c r="B36" s="228"/>
      <c r="C36" s="228"/>
      <c r="D36" s="94">
        <f>IF(MONTH($F$9)&lt;7,MONTH($F$9)+6,MONTH($F$9)-6)</f>
        <v>11</v>
      </c>
      <c r="E36" s="94">
        <f>IF(MONTH($F$9)&lt;6,MONTH($F$9)+7,MONTH($F$9)-5)</f>
        <v>12</v>
      </c>
      <c r="F36" s="237">
        <f>IF(MONTH($F$9)&lt;5,MONTH($F$9)+8,MONTH($F$9)-4)</f>
        <v>1</v>
      </c>
      <c r="G36" s="237"/>
      <c r="H36" s="237"/>
      <c r="I36" s="237">
        <f>IF(MONTH($F$9)&lt;4,MONTH($F$9)+9,MONTH($F$9)-3)</f>
        <v>2</v>
      </c>
      <c r="J36" s="237"/>
      <c r="K36" s="237"/>
      <c r="L36" s="237">
        <f>IF(MONTH($F$9)&lt;3,MONTH($F$9)+10,MONTH($F$9)-2)</f>
        <v>3</v>
      </c>
      <c r="M36" s="237"/>
      <c r="N36" s="237"/>
      <c r="O36" s="237">
        <f>IF(MONTH($F$9)&lt;2,MONTH($F$9)+11,MONTH($F$9)-1)</f>
        <v>4</v>
      </c>
      <c r="P36" s="237"/>
      <c r="Q36" s="237"/>
      <c r="R36" s="228" t="s">
        <v>171</v>
      </c>
      <c r="S36" s="228"/>
      <c r="T36" s="228"/>
      <c r="U36" s="228"/>
      <c r="V36" s="233" t="s">
        <v>172</v>
      </c>
      <c r="W36" s="233"/>
      <c r="X36" s="233"/>
      <c r="Y36" s="233"/>
      <c r="Z36" s="233" t="s">
        <v>202</v>
      </c>
      <c r="AA36" s="233"/>
      <c r="AB36" s="233"/>
      <c r="AC36" s="233"/>
    </row>
    <row r="37" spans="1:40" ht="18" customHeight="1">
      <c r="A37" s="238" t="s">
        <v>203</v>
      </c>
      <c r="B37" s="238"/>
      <c r="C37" s="238"/>
      <c r="D37" s="68">
        <v>85</v>
      </c>
      <c r="E37" s="68">
        <v>86</v>
      </c>
      <c r="F37" s="239">
        <v>86</v>
      </c>
      <c r="G37" s="239"/>
      <c r="H37" s="239"/>
      <c r="I37" s="239">
        <v>86</v>
      </c>
      <c r="J37" s="239"/>
      <c r="K37" s="239"/>
      <c r="L37" s="239">
        <v>88</v>
      </c>
      <c r="M37" s="239"/>
      <c r="N37" s="239"/>
      <c r="O37" s="239">
        <v>90</v>
      </c>
      <c r="P37" s="239"/>
      <c r="Q37" s="239"/>
      <c r="R37" s="232">
        <f>SUM(D37:Q37)</f>
        <v>521</v>
      </c>
      <c r="S37" s="232"/>
      <c r="T37" s="232"/>
      <c r="U37" s="232"/>
      <c r="V37" s="234">
        <f>ROUNDUP((R37+R38)/6,1)</f>
        <v>106.69999999999999</v>
      </c>
      <c r="W37" s="234"/>
      <c r="X37" s="234"/>
      <c r="Y37" s="234"/>
      <c r="Z37" s="234">
        <f>ROUNDDOWN(V37/35,1)</f>
        <v>3</v>
      </c>
      <c r="AA37" s="234"/>
      <c r="AB37" s="234"/>
      <c r="AC37" s="234"/>
    </row>
    <row r="38" spans="1:40" ht="18" customHeight="1">
      <c r="A38" s="238" t="s">
        <v>204</v>
      </c>
      <c r="B38" s="238"/>
      <c r="C38" s="238"/>
      <c r="D38" s="68">
        <v>20</v>
      </c>
      <c r="E38" s="68">
        <v>21</v>
      </c>
      <c r="F38" s="239">
        <v>21</v>
      </c>
      <c r="G38" s="239"/>
      <c r="H38" s="239"/>
      <c r="I38" s="239">
        <v>21</v>
      </c>
      <c r="J38" s="239"/>
      <c r="K38" s="239"/>
      <c r="L38" s="239">
        <v>19</v>
      </c>
      <c r="M38" s="239"/>
      <c r="N38" s="239"/>
      <c r="O38" s="239">
        <v>17</v>
      </c>
      <c r="P38" s="239"/>
      <c r="Q38" s="239"/>
      <c r="R38" s="232">
        <f>+SUM(D38:Q38)</f>
        <v>119</v>
      </c>
      <c r="S38" s="232"/>
      <c r="T38" s="232"/>
      <c r="U38" s="232"/>
      <c r="V38" s="234"/>
      <c r="W38" s="234"/>
      <c r="X38" s="234"/>
      <c r="Y38" s="234"/>
      <c r="Z38" s="234"/>
      <c r="AA38" s="234"/>
      <c r="AB38" s="234"/>
      <c r="AC38" s="234"/>
    </row>
    <row r="39" spans="1:40" ht="21" customHeight="1">
      <c r="A39" s="67" t="s">
        <v>158</v>
      </c>
      <c r="B39" s="59"/>
      <c r="C39" s="63"/>
      <c r="D39" s="63"/>
      <c r="E39" s="63"/>
      <c r="F39" s="63"/>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c r="AL39" s="63"/>
      <c r="AM39" s="63"/>
      <c r="AN39" s="62"/>
    </row>
    <row r="40" spans="1:40" ht="24.9" customHeight="1">
      <c r="A40" s="62"/>
      <c r="B40" s="66"/>
      <c r="C40" s="226" t="str">
        <f>IF(VLOOKUP($AK$1,選択肢!$A$1:$J$32,C45,FALSE)=0,"-",VLOOKUP($AK$1,選択肢!$A$1:$J$32,C45,FALSE))</f>
        <v>管理者</v>
      </c>
      <c r="D40" s="235"/>
      <c r="E40" s="236" t="str">
        <f>IF(VLOOKUP($AK$1,選択肢!$A$1:$J$32,E45,FALSE)=0,"-",VLOOKUP($AK$1,選択肢!$A$1:$J$32,E45,FALSE))</f>
        <v>相談支援専門員</v>
      </c>
      <c r="F40" s="236"/>
      <c r="G40" s="236"/>
      <c r="H40" s="236"/>
      <c r="I40" s="226" t="str">
        <f>IF(VLOOKUP($AK$1,選択肢!$A$1:$J$32,I45,FALSE)=0,"-",VLOOKUP($AK$1,選択肢!$A$1:$J$32,I45,FALSE))</f>
        <v>相談支援員</v>
      </c>
      <c r="J40" s="235"/>
      <c r="K40" s="235"/>
      <c r="L40" s="235"/>
      <c r="M40" s="235"/>
      <c r="N40" s="227"/>
      <c r="O40" s="226" t="str">
        <f>IF(VLOOKUP($AK$1,選択肢!$A$1:$J$32,O45,FALSE)=0,"-",VLOOKUP($AK$1,選択肢!$A$1:$J$32,O45,FALSE))</f>
        <v>-</v>
      </c>
      <c r="P40" s="235"/>
      <c r="Q40" s="235"/>
      <c r="R40" s="235"/>
      <c r="S40" s="235"/>
      <c r="T40" s="227"/>
      <c r="U40" s="226" t="str">
        <f>IF(VLOOKUP($AK$1,選択肢!$A$1:$J$32,U45,FALSE)=0,"-",VLOOKUP($AK$1,選択肢!$A$1:$J$32,U45,FALSE))</f>
        <v>-</v>
      </c>
      <c r="V40" s="235"/>
      <c r="W40" s="235"/>
      <c r="X40" s="235"/>
      <c r="Y40" s="235"/>
      <c r="Z40" s="227"/>
      <c r="AA40" s="226" t="str">
        <f>IF(VLOOKUP($AK$1,選択肢!$A$1:$J$32,AA45,FALSE)=0,"-",VLOOKUP($AK$1,選択肢!$A$1:$J$32,AA45,FALSE))</f>
        <v>-</v>
      </c>
      <c r="AB40" s="235"/>
      <c r="AC40" s="235"/>
      <c r="AD40" s="235"/>
      <c r="AE40" s="235"/>
      <c r="AF40" s="227"/>
      <c r="AG40" s="236" t="str">
        <f>IF(VLOOKUP($AK$1,選択肢!$A$1:$J$32,AG45,FALSE)=0,"-",VLOOKUP($AK$1,選択肢!$A$1:$J$32,AG45,FALSE))</f>
        <v>-</v>
      </c>
      <c r="AH40" s="236"/>
      <c r="AI40" s="236"/>
      <c r="AJ40" s="236"/>
      <c r="AK40" s="236"/>
      <c r="AL40" s="236" t="str">
        <f>IF(VLOOKUP($AK$1,選択肢!$A$1:$J$32,AL45,FALSE)=0,"-",VLOOKUP($AK$1,選択肢!$A$1:$J$32,AL45,FALSE))</f>
        <v>-</v>
      </c>
      <c r="AM40" s="236"/>
      <c r="AN40" s="62"/>
    </row>
    <row r="41" spans="1:40" ht="18" customHeight="1">
      <c r="A41" s="62"/>
      <c r="B41" s="66"/>
      <c r="C41" s="98" t="s">
        <v>159</v>
      </c>
      <c r="D41" s="98" t="s">
        <v>160</v>
      </c>
      <c r="E41" s="97" t="s">
        <v>159</v>
      </c>
      <c r="F41" s="240" t="s">
        <v>160</v>
      </c>
      <c r="G41" s="240"/>
      <c r="H41" s="240"/>
      <c r="I41" s="229" t="s">
        <v>159</v>
      </c>
      <c r="J41" s="231"/>
      <c r="K41" s="230"/>
      <c r="L41" s="229" t="s">
        <v>160</v>
      </c>
      <c r="M41" s="231"/>
      <c r="N41" s="230"/>
      <c r="O41" s="229" t="s">
        <v>159</v>
      </c>
      <c r="P41" s="231"/>
      <c r="Q41" s="230"/>
      <c r="R41" s="229" t="s">
        <v>160</v>
      </c>
      <c r="S41" s="231"/>
      <c r="T41" s="230"/>
      <c r="U41" s="229" t="s">
        <v>159</v>
      </c>
      <c r="V41" s="231"/>
      <c r="W41" s="230"/>
      <c r="X41" s="229" t="s">
        <v>160</v>
      </c>
      <c r="Y41" s="231"/>
      <c r="Z41" s="230"/>
      <c r="AA41" s="229" t="s">
        <v>159</v>
      </c>
      <c r="AB41" s="231"/>
      <c r="AC41" s="230"/>
      <c r="AD41" s="229" t="s">
        <v>160</v>
      </c>
      <c r="AE41" s="231"/>
      <c r="AF41" s="230"/>
      <c r="AG41" s="229" t="s">
        <v>159</v>
      </c>
      <c r="AH41" s="231"/>
      <c r="AI41" s="230"/>
      <c r="AJ41" s="229" t="s">
        <v>160</v>
      </c>
      <c r="AK41" s="230"/>
      <c r="AL41" s="97" t="s">
        <v>27</v>
      </c>
      <c r="AM41" s="97" t="s">
        <v>174</v>
      </c>
      <c r="AN41" s="62"/>
    </row>
    <row r="42" spans="1:40" ht="18" customHeight="1">
      <c r="A42" s="62"/>
      <c r="B42" s="74" t="s">
        <v>161</v>
      </c>
      <c r="C42" s="97">
        <f>COUNTIFS($B$11:$B$30,C$40,$C$11:$C$30,"A",$E$11:$E$30,"*")</f>
        <v>1</v>
      </c>
      <c r="D42" s="97">
        <f>COUNTIFS($B$11:$B$30,C$40,$C$11:$C$30,"B",$E$11:$E$30,"*")</f>
        <v>0</v>
      </c>
      <c r="E42" s="97">
        <f>COUNTIFS($B$11:$B$30,E$40,$C$11:$C$30,"A",$E$11:$E$30,"*")</f>
        <v>0</v>
      </c>
      <c r="F42" s="229">
        <f>COUNTIFS($B$11:$B$30,E$40,$C$11:$C$30,"B",$E$11:$E$30,"*")</f>
        <v>1</v>
      </c>
      <c r="G42" s="231"/>
      <c r="H42" s="230"/>
      <c r="I42" s="229">
        <f>COUNTIFS($B$11:$B$30,I$40,$C$11:$C$30,"A",$E$11:$E$30,"*")</f>
        <v>0</v>
      </c>
      <c r="J42" s="231"/>
      <c r="K42" s="230"/>
      <c r="L42" s="229">
        <f>COUNTIFS($B$11:$B$30,I$40,$C$11:$C$30,"B",$E$11:$E$30,"*")</f>
        <v>0</v>
      </c>
      <c r="M42" s="231"/>
      <c r="N42" s="230"/>
      <c r="O42" s="229">
        <f>COUNTIFS($B$11:$B$30,O$40,$C$11:$C$30,"A",$E$11:$E$30,"*")</f>
        <v>0</v>
      </c>
      <c r="P42" s="231"/>
      <c r="Q42" s="230"/>
      <c r="R42" s="229">
        <f>COUNTIFS($B$11:$B$30,O$40,$C$11:$C$30,"B",$E$11:$E$30,"*")</f>
        <v>0</v>
      </c>
      <c r="S42" s="231"/>
      <c r="T42" s="230"/>
      <c r="U42" s="229">
        <f>COUNTIFS($B$11:$B$30,U$40,$C$11:$C$30,"A",$E$11:$E$30,"*")</f>
        <v>0</v>
      </c>
      <c r="V42" s="231"/>
      <c r="W42" s="230"/>
      <c r="X42" s="229">
        <f>COUNTIFS($B$11:$B$30,U$40,$C$11:$C$30,"B",$E$11:$E$30,"*")</f>
        <v>0</v>
      </c>
      <c r="Y42" s="231"/>
      <c r="Z42" s="230"/>
      <c r="AA42" s="229">
        <f>COUNTIFS($B$11:$B$30,AA$40,$C$11:$C$30,"A",$E$11:$E$30,"*")</f>
        <v>0</v>
      </c>
      <c r="AB42" s="231"/>
      <c r="AC42" s="230"/>
      <c r="AD42" s="229">
        <f>COUNTIFS($B$11:$B$30,AA$40,$C$11:$C$30,"B",$E$11:$E$30,"*")</f>
        <v>0</v>
      </c>
      <c r="AE42" s="231"/>
      <c r="AF42" s="230"/>
      <c r="AG42" s="229">
        <f>COUNTIFS($B$11:$B$30,AG$40,$C$11:$C$30,"A",$E$11:$E$30,"*")</f>
        <v>0</v>
      </c>
      <c r="AH42" s="231"/>
      <c r="AI42" s="230"/>
      <c r="AJ42" s="229">
        <f>COUNTIFS($B$11:$B$30,AG$40,$C$11:$C$30,"B",$E$11:$E$30,"*")</f>
        <v>0</v>
      </c>
      <c r="AK42" s="230"/>
      <c r="AL42" s="97">
        <f>COUNTIFS($B$11:$B$30,AL$40,$C$11:$C$30,"A",$E$11:$E$30,"*")</f>
        <v>0</v>
      </c>
      <c r="AM42" s="97">
        <f>COUNTIFS($B$11:$B$30,AL$40,$C$11:$C$30,"B",$E$11:$E$30,"*")</f>
        <v>0</v>
      </c>
      <c r="AN42" s="62"/>
    </row>
    <row r="43" spans="1:40" ht="18" customHeight="1">
      <c r="A43" s="62"/>
      <c r="B43" s="80" t="s">
        <v>162</v>
      </c>
      <c r="C43" s="97">
        <f>COUNTIFS($B$11:$B$30,C$40,$C$11:$C$30,"C",$E$11:$E$30,"*")</f>
        <v>0</v>
      </c>
      <c r="D43" s="97">
        <f>COUNTIFS($B$11:$B$30,C$40,$C$11:$C$30,"D",$E$11:$E$30,"*")</f>
        <v>0</v>
      </c>
      <c r="E43" s="97">
        <f>COUNTIFS($B$11:$B$30,E$40,$C$11:$C$30,"C",$E$11:$E$30,"*")</f>
        <v>1</v>
      </c>
      <c r="F43" s="229">
        <f>COUNTIFS($B$11:$B$30,E$40,$C$11:$C$30,"D",$E$11:$E$30,"*")</f>
        <v>0</v>
      </c>
      <c r="G43" s="231"/>
      <c r="H43" s="230"/>
      <c r="I43" s="229">
        <f>COUNTIFS($B$11:$B$30,I$40,$C$11:$C$30,"C",$E$11:$E$30,"*")</f>
        <v>0</v>
      </c>
      <c r="J43" s="231"/>
      <c r="K43" s="230"/>
      <c r="L43" s="229">
        <f>COUNTIFS($B$11:$B$30,I$40,$C$11:$C$30,"D",$E$11:$E$30,"*")</f>
        <v>1</v>
      </c>
      <c r="M43" s="231"/>
      <c r="N43" s="230"/>
      <c r="O43" s="229">
        <f>COUNTIFS($B$11:$B$30,O$40,$C$11:$C$30,"C",$E$11:$E$30,"*")</f>
        <v>0</v>
      </c>
      <c r="P43" s="231"/>
      <c r="Q43" s="230"/>
      <c r="R43" s="229">
        <f>COUNTIFS($B$11:$B$30,O$40,$C$11:$C$30,"D",$E$11:$E$30,"*")</f>
        <v>0</v>
      </c>
      <c r="S43" s="231"/>
      <c r="T43" s="230"/>
      <c r="U43" s="229">
        <f>COUNTIFS($B$11:$B$30,U$40,$C$11:$C$30,"C",$E$11:$E$30,"*")</f>
        <v>0</v>
      </c>
      <c r="V43" s="231"/>
      <c r="W43" s="230"/>
      <c r="X43" s="229">
        <f>COUNTIFS($B$11:$B$30,U$40,$C$11:$C$30,"D",$E$11:$E$30,"*")</f>
        <v>0</v>
      </c>
      <c r="Y43" s="231"/>
      <c r="Z43" s="230"/>
      <c r="AA43" s="229">
        <f>COUNTIFS($B$11:$B$30,AA$40,$C$11:$C$30,"C",$E$11:$E$30,"*")</f>
        <v>0</v>
      </c>
      <c r="AB43" s="231"/>
      <c r="AC43" s="230"/>
      <c r="AD43" s="229">
        <f>COUNTIFS($B$11:$B$30,AA$40,$C$11:$C$30,"D",$E$11:$E$30,"*")</f>
        <v>0</v>
      </c>
      <c r="AE43" s="231"/>
      <c r="AF43" s="230"/>
      <c r="AG43" s="229">
        <f>COUNTIFS($B$11:$B$30,AG$40,$C$11:$C$30,"C",$E$11:$E$30,"*")</f>
        <v>0</v>
      </c>
      <c r="AH43" s="231"/>
      <c r="AI43" s="230"/>
      <c r="AJ43" s="229">
        <f>COUNTIFS($B$11:$B$30,AG$40,$C$11:$C$30,"D",$E$11:$E$30,"*")</f>
        <v>0</v>
      </c>
      <c r="AK43" s="230"/>
      <c r="AL43" s="97">
        <f>COUNTIFS($B$11:$B$30,AL$40,$C$11:$C$30,"C",$E$11:$E$30,"*")</f>
        <v>0</v>
      </c>
      <c r="AM43" s="97">
        <f>COUNTIFS($B$11:$B$30,AL$40,$C$11:$C$30,"D",$E$11:$E$30,"*")</f>
        <v>0</v>
      </c>
      <c r="AN43" s="62"/>
    </row>
    <row r="44" spans="1:40" ht="24.9" customHeight="1">
      <c r="A44" s="62"/>
      <c r="B44" s="80" t="s">
        <v>163</v>
      </c>
      <c r="C44" s="226" t="e">
        <f>IF($AK$3="４週",SUMIFS($AK$11:$AK$30,$B$11:$B$30,C40)/4/$AH$5,IF($AK$3="歴月",SUMIFS($AK$11:$AK$30,$B$11:$B$30,C40)/$AL$5,"記載する期間を選択してください"))</f>
        <v>#DIV/0!</v>
      </c>
      <c r="D44" s="227"/>
      <c r="E44" s="226" t="e">
        <f>IF($AK$3="４週",SUMIFS($AK$11:$AK$30,$B$11:$B$30,E40)/4/$AH$5,IF($AK$3="歴月",SUMIFS($AK$11:$AK$30,$B$11:$B$30,E40)/$AL$5,"記載する期間を選択してください"))</f>
        <v>#DIV/0!</v>
      </c>
      <c r="F44" s="235"/>
      <c r="G44" s="235"/>
      <c r="H44" s="227"/>
      <c r="I44" s="226" t="e">
        <f>IF($AK$3="４週",SUMIFS($AK$11:$AK$30,$B$11:$B$30,I40)/4/$AH$5,IF($AK$3="歴月",SUMIFS($AK$11:$AK$30,$B$11:$B$30,I40)/$AL$5,"記載する期間を選択してください"))</f>
        <v>#DIV/0!</v>
      </c>
      <c r="J44" s="235"/>
      <c r="K44" s="235"/>
      <c r="L44" s="235"/>
      <c r="M44" s="235"/>
      <c r="N44" s="227"/>
      <c r="O44" s="226" t="e">
        <f>IF($AK$3="４週",SUMIFS($AK$11:$AK$30,$B$11:$B$30,O40)/4/$AH$5,IF($AK$3="歴月",SUMIFS($AK$11:$AK$30,$B$11:$B$30,O40)/$AL$5,"記載する期間を選択してください"))</f>
        <v>#DIV/0!</v>
      </c>
      <c r="P44" s="235"/>
      <c r="Q44" s="235"/>
      <c r="R44" s="235"/>
      <c r="S44" s="235"/>
      <c r="T44" s="227"/>
      <c r="U44" s="226" t="e">
        <f>IF($AK$3="４週",SUMIFS($AK$11:$AK$30,$B$11:$B$30,U40)/4/$AH$5,IF($AK$3="歴月",SUMIFS($AK$11:$AK$30,$B$11:$B$30,U40)/$AL$5,"記載する期間を選択してください"))</f>
        <v>#DIV/0!</v>
      </c>
      <c r="V44" s="235"/>
      <c r="W44" s="235"/>
      <c r="X44" s="235"/>
      <c r="Y44" s="235"/>
      <c r="Z44" s="227"/>
      <c r="AA44" s="226" t="e">
        <f>IF($AK$3="４週",SUMIFS($AK$11:$AK$30,$B$11:$B$30,AA40)/4/$AH$5,IF($AK$3="歴月",SUMIFS($AK$11:$AK$30,$B$11:$B$30,AA40)/$AL$5,"記載する期間を選択してください"))</f>
        <v>#DIV/0!</v>
      </c>
      <c r="AB44" s="235"/>
      <c r="AC44" s="235"/>
      <c r="AD44" s="235"/>
      <c r="AE44" s="235"/>
      <c r="AF44" s="227"/>
      <c r="AG44" s="226" t="e">
        <f>IF($AK$3="４週",SUMIFS($AK$11:$AK$30,$B$11:$B$30,AG40)/4/$AH$5,IF($AK$3="歴月",SUMIFS($AK$11:$AK$30,$B$11:$B$30,AG40)/$AL$5,"記載する期間を選択してください"))</f>
        <v>#DIV/0!</v>
      </c>
      <c r="AH44" s="235"/>
      <c r="AI44" s="235"/>
      <c r="AJ44" s="235"/>
      <c r="AK44" s="227"/>
      <c r="AL44" s="226" t="e">
        <f>IF($AK$3="４週",SUMIFS($AK$11:$AK$30,$B$11:$B$30,AL40)/4/$AH$5,IF($AK$3="歴月",SUMIFS($AK$11:$AK$30,$B$11:$B$30,AL40)/$AL$5,"記載する期間を選択してください"))</f>
        <v>#DIV/0!</v>
      </c>
      <c r="AM44" s="227"/>
      <c r="AN44" s="62"/>
    </row>
    <row r="45" spans="1:40" ht="5.0999999999999996" customHeight="1">
      <c r="A45" s="62"/>
      <c r="B45" s="59"/>
      <c r="C45" s="76">
        <v>2</v>
      </c>
      <c r="D45" s="76"/>
      <c r="E45" s="76">
        <v>3</v>
      </c>
      <c r="F45" s="76"/>
      <c r="G45" s="76"/>
      <c r="H45" s="76"/>
      <c r="I45" s="76">
        <v>4</v>
      </c>
      <c r="J45" s="76"/>
      <c r="K45" s="76"/>
      <c r="L45" s="76"/>
      <c r="M45" s="76"/>
      <c r="N45" s="76"/>
      <c r="O45" s="76">
        <v>5</v>
      </c>
      <c r="P45" s="76"/>
      <c r="Q45" s="76"/>
      <c r="R45" s="76"/>
      <c r="S45" s="76"/>
      <c r="T45" s="76"/>
      <c r="U45" s="76">
        <v>6</v>
      </c>
      <c r="V45" s="76"/>
      <c r="W45" s="76"/>
      <c r="X45" s="76"/>
      <c r="Y45" s="76"/>
      <c r="Z45" s="76"/>
      <c r="AA45" s="76">
        <v>7</v>
      </c>
      <c r="AB45" s="76"/>
      <c r="AC45" s="76"/>
      <c r="AD45" s="76"/>
      <c r="AE45" s="76"/>
      <c r="AF45" s="76"/>
      <c r="AG45" s="76">
        <v>8</v>
      </c>
      <c r="AH45" s="76"/>
      <c r="AI45" s="76"/>
      <c r="AJ45" s="76"/>
      <c r="AK45" s="76"/>
      <c r="AL45" s="76">
        <v>9</v>
      </c>
      <c r="AM45" s="96"/>
      <c r="AN45" s="62"/>
    </row>
    <row r="46" spans="1:40" ht="15" customHeight="1">
      <c r="A46" s="60" t="s">
        <v>118</v>
      </c>
      <c r="B46" s="87"/>
      <c r="C46" s="88"/>
      <c r="D46" s="88"/>
      <c r="E46" s="88"/>
      <c r="F46" s="89"/>
      <c r="G46" s="88"/>
      <c r="H46" s="76"/>
      <c r="I46" s="76"/>
      <c r="J46" s="76"/>
      <c r="K46" s="76"/>
      <c r="L46" s="76"/>
      <c r="M46" s="76"/>
      <c r="N46" s="76"/>
      <c r="O46" s="76"/>
      <c r="P46" s="76"/>
      <c r="Q46" s="76"/>
      <c r="R46" s="76">
        <v>6</v>
      </c>
      <c r="S46" s="76"/>
      <c r="T46" s="76"/>
      <c r="U46" s="76"/>
      <c r="V46" s="76"/>
      <c r="W46" s="76"/>
      <c r="X46" s="76">
        <v>7</v>
      </c>
      <c r="Y46" s="76"/>
      <c r="Z46" s="76"/>
      <c r="AA46" s="76"/>
      <c r="AB46" s="76"/>
      <c r="AC46" s="76"/>
      <c r="AD46" s="76">
        <v>8</v>
      </c>
      <c r="AE46" s="76"/>
      <c r="AF46" s="76"/>
      <c r="AG46" s="77"/>
      <c r="AH46" s="77"/>
      <c r="AI46" s="77"/>
      <c r="AJ46" s="77">
        <v>9</v>
      </c>
      <c r="AK46" s="75"/>
      <c r="AL46" s="75"/>
      <c r="AM46" s="62"/>
    </row>
    <row r="47" spans="1:40" s="60" customFormat="1" ht="15" customHeight="1">
      <c r="A47" s="60" t="s">
        <v>119</v>
      </c>
      <c r="B47" s="83"/>
      <c r="C47" s="83"/>
      <c r="D47" s="83"/>
      <c r="E47" s="83"/>
      <c r="F47" s="83"/>
      <c r="G47" s="83"/>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row>
    <row r="48" spans="1:40" s="60" customFormat="1" ht="15" customHeight="1">
      <c r="A48" s="60" t="s">
        <v>120</v>
      </c>
      <c r="B48" s="83"/>
      <c r="C48" s="83"/>
      <c r="D48" s="83"/>
      <c r="E48" s="83"/>
      <c r="F48" s="83"/>
      <c r="G48" s="83"/>
      <c r="H48" s="67"/>
      <c r="I48" s="67"/>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row>
    <row r="49" spans="1:39" s="60" customFormat="1" ht="15" customHeight="1">
      <c r="A49" s="60" t="s">
        <v>121</v>
      </c>
      <c r="B49" s="83"/>
      <c r="C49" s="83"/>
      <c r="D49" s="83"/>
      <c r="E49" s="83"/>
      <c r="F49" s="83"/>
      <c r="G49" s="83"/>
      <c r="H49" s="67"/>
      <c r="I49" s="67"/>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row>
    <row r="50" spans="1:39" s="60" customFormat="1" ht="15" customHeight="1">
      <c r="A50" s="60" t="s">
        <v>122</v>
      </c>
      <c r="B50" s="83"/>
      <c r="C50" s="83"/>
      <c r="D50" s="83"/>
      <c r="E50" s="83"/>
      <c r="F50" s="83"/>
      <c r="G50" s="83"/>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row>
    <row r="51" spans="1:39" ht="15" customHeight="1">
      <c r="A51" s="60" t="s">
        <v>123</v>
      </c>
      <c r="B51" s="90"/>
      <c r="C51" s="60"/>
      <c r="D51" s="60"/>
      <c r="E51" s="60"/>
      <c r="F51" s="60"/>
      <c r="G51" s="60"/>
    </row>
    <row r="52" spans="1:39" ht="15" customHeight="1">
      <c r="A52" s="60" t="s">
        <v>124</v>
      </c>
      <c r="B52" s="90"/>
      <c r="C52" s="60"/>
      <c r="D52" s="60"/>
      <c r="E52" s="60"/>
      <c r="F52" s="60"/>
      <c r="G52" s="60"/>
    </row>
    <row r="53" spans="1:39" ht="15" customHeight="1">
      <c r="A53" s="60"/>
      <c r="B53" s="74" t="s">
        <v>125</v>
      </c>
      <c r="C53" s="228" t="s">
        <v>126</v>
      </c>
      <c r="D53" s="228"/>
      <c r="E53" s="228"/>
      <c r="F53" s="60"/>
      <c r="G53" s="60"/>
    </row>
    <row r="54" spans="1:39" ht="15" customHeight="1">
      <c r="A54" s="60"/>
      <c r="B54" s="93" t="s">
        <v>127</v>
      </c>
      <c r="C54" s="232" t="s">
        <v>128</v>
      </c>
      <c r="D54" s="232"/>
      <c r="E54" s="232"/>
      <c r="F54" s="60"/>
      <c r="G54" s="60"/>
    </row>
    <row r="55" spans="1:39" ht="15" customHeight="1">
      <c r="A55" s="60"/>
      <c r="B55" s="93" t="s">
        <v>129</v>
      </c>
      <c r="C55" s="232" t="s">
        <v>130</v>
      </c>
      <c r="D55" s="232"/>
      <c r="E55" s="232"/>
      <c r="F55" s="60"/>
      <c r="G55" s="60"/>
    </row>
    <row r="56" spans="1:39" ht="15" customHeight="1">
      <c r="A56" s="60"/>
      <c r="B56" s="93" t="s">
        <v>131</v>
      </c>
      <c r="C56" s="232" t="s">
        <v>132</v>
      </c>
      <c r="D56" s="232"/>
      <c r="E56" s="232"/>
      <c r="F56" s="60"/>
      <c r="G56" s="60"/>
    </row>
    <row r="57" spans="1:39" ht="15" customHeight="1">
      <c r="A57" s="60"/>
      <c r="B57" s="93" t="s">
        <v>133</v>
      </c>
      <c r="C57" s="232" t="s">
        <v>134</v>
      </c>
      <c r="D57" s="232"/>
      <c r="E57" s="232"/>
      <c r="F57" s="60"/>
      <c r="G57" s="60"/>
    </row>
    <row r="58" spans="1:39" ht="15" customHeight="1">
      <c r="A58" s="60"/>
      <c r="B58" s="60" t="s">
        <v>135</v>
      </c>
      <c r="C58" s="60"/>
      <c r="D58" s="60"/>
      <c r="E58" s="60"/>
      <c r="F58" s="60"/>
      <c r="G58" s="60"/>
    </row>
    <row r="59" spans="1:39" ht="15" customHeight="1">
      <c r="A59" s="60"/>
      <c r="B59" s="60" t="s">
        <v>136</v>
      </c>
      <c r="C59" s="60"/>
      <c r="D59" s="60"/>
      <c r="E59" s="60"/>
      <c r="F59" s="60"/>
      <c r="G59" s="60"/>
    </row>
    <row r="60" spans="1:39" ht="15" customHeight="1">
      <c r="A60" s="60"/>
      <c r="B60" s="60" t="s">
        <v>137</v>
      </c>
      <c r="C60" s="60"/>
      <c r="D60" s="60"/>
      <c r="E60" s="60"/>
      <c r="F60" s="60"/>
      <c r="G60" s="60"/>
    </row>
    <row r="61" spans="1:39" ht="15" customHeight="1">
      <c r="A61" s="60" t="s">
        <v>138</v>
      </c>
      <c r="B61" s="90"/>
      <c r="C61" s="60"/>
      <c r="D61" s="60"/>
      <c r="E61" s="60"/>
      <c r="F61" s="60"/>
      <c r="G61" s="60"/>
    </row>
    <row r="62" spans="1:39" ht="15" customHeight="1">
      <c r="A62" s="60" t="s">
        <v>139</v>
      </c>
      <c r="B62" s="90"/>
      <c r="C62" s="60"/>
      <c r="D62" s="60"/>
      <c r="E62" s="60"/>
      <c r="F62" s="60"/>
      <c r="G62" s="60"/>
    </row>
    <row r="63" spans="1:39" ht="15" customHeight="1">
      <c r="A63" s="60" t="s">
        <v>140</v>
      </c>
      <c r="B63" s="90"/>
      <c r="C63" s="60"/>
      <c r="D63" s="60"/>
      <c r="E63" s="60"/>
      <c r="F63" s="60"/>
      <c r="G63" s="60"/>
    </row>
    <row r="64" spans="1:39" ht="15" customHeight="1">
      <c r="A64" s="60" t="s">
        <v>141</v>
      </c>
      <c r="B64" s="90"/>
      <c r="C64" s="60"/>
      <c r="D64" s="60"/>
      <c r="E64" s="60"/>
      <c r="F64" s="60"/>
      <c r="G64" s="60"/>
    </row>
    <row r="65" spans="1:7" ht="15" customHeight="1">
      <c r="A65" s="60" t="s">
        <v>142</v>
      </c>
      <c r="B65" s="90"/>
      <c r="C65" s="60"/>
      <c r="D65" s="60"/>
      <c r="E65" s="60"/>
      <c r="F65" s="60"/>
      <c r="G65" s="60"/>
    </row>
    <row r="66" spans="1:7" ht="15" customHeight="1">
      <c r="A66" s="60" t="s">
        <v>143</v>
      </c>
      <c r="B66" s="90"/>
      <c r="C66" s="60"/>
      <c r="D66" s="60"/>
      <c r="E66" s="60"/>
      <c r="F66" s="60"/>
      <c r="G66" s="60"/>
    </row>
    <row r="67" spans="1:7" ht="15" customHeight="1">
      <c r="A67" s="60"/>
      <c r="B67" s="60" t="s">
        <v>144</v>
      </c>
      <c r="C67" s="60"/>
      <c r="D67" s="60"/>
      <c r="E67" s="60"/>
      <c r="F67" s="60"/>
      <c r="G67" s="60"/>
    </row>
    <row r="68" spans="1:7" ht="15" customHeight="1">
      <c r="A68" s="60"/>
      <c r="B68" s="60" t="s">
        <v>145</v>
      </c>
      <c r="C68" s="60"/>
      <c r="D68" s="60"/>
      <c r="E68" s="60"/>
      <c r="F68" s="60"/>
      <c r="G68" s="60"/>
    </row>
    <row r="69" spans="1:7" ht="15" customHeight="1">
      <c r="A69" s="60" t="s">
        <v>146</v>
      </c>
      <c r="B69" s="90"/>
      <c r="C69" s="60"/>
      <c r="D69" s="60"/>
      <c r="E69" s="60"/>
      <c r="F69" s="60"/>
      <c r="G69" s="60"/>
    </row>
    <row r="70" spans="1:7" ht="15" customHeight="1">
      <c r="A70" s="60" t="s">
        <v>147</v>
      </c>
      <c r="B70" s="90"/>
      <c r="C70" s="60"/>
      <c r="D70" s="60"/>
      <c r="E70" s="60"/>
      <c r="F70" s="60"/>
      <c r="G70" s="60"/>
    </row>
    <row r="71" spans="1:7" ht="15" customHeight="1">
      <c r="A71" s="60" t="s">
        <v>148</v>
      </c>
      <c r="B71" s="90"/>
      <c r="C71" s="60"/>
      <c r="D71" s="60"/>
      <c r="E71" s="60"/>
      <c r="F71" s="60"/>
      <c r="G71" s="60"/>
    </row>
    <row r="72" spans="1:7" ht="15" customHeight="1">
      <c r="A72" s="60" t="s">
        <v>149</v>
      </c>
      <c r="B72" s="90"/>
      <c r="C72" s="60"/>
      <c r="D72" s="60"/>
      <c r="E72" s="60"/>
      <c r="F72" s="60"/>
      <c r="G72" s="60"/>
    </row>
    <row r="73" spans="1:7" ht="15" customHeight="1">
      <c r="A73" s="60" t="s">
        <v>150</v>
      </c>
      <c r="B73" s="90"/>
      <c r="C73" s="60"/>
      <c r="D73" s="60"/>
      <c r="E73" s="60"/>
      <c r="F73" s="60"/>
      <c r="G73" s="60"/>
    </row>
    <row r="74" spans="1:7" ht="15" customHeight="1">
      <c r="A74" s="60" t="s">
        <v>151</v>
      </c>
      <c r="B74" s="90"/>
      <c r="C74" s="60"/>
      <c r="D74" s="60"/>
      <c r="E74" s="60"/>
      <c r="F74" s="60"/>
      <c r="G74" s="60"/>
    </row>
    <row r="75" spans="1:7" ht="15" customHeight="1">
      <c r="A75" s="60" t="s">
        <v>152</v>
      </c>
      <c r="B75" s="90"/>
      <c r="C75" s="60"/>
      <c r="D75" s="60"/>
      <c r="E75" s="60"/>
      <c r="F75" s="60"/>
      <c r="G75" s="60"/>
    </row>
    <row r="76" spans="1:7" ht="15" customHeight="1">
      <c r="A76" s="60" t="s">
        <v>153</v>
      </c>
      <c r="B76" s="90"/>
      <c r="C76" s="60"/>
      <c r="D76" s="60"/>
      <c r="E76" s="60"/>
      <c r="F76" s="60"/>
      <c r="G76" s="60"/>
    </row>
  </sheetData>
  <mergeCells count="123">
    <mergeCell ref="AM14:AN14"/>
    <mergeCell ref="AM15:AN15"/>
    <mergeCell ref="AH8:AJ8"/>
    <mergeCell ref="AM11:AN11"/>
    <mergeCell ref="AM12:AN12"/>
    <mergeCell ref="AK1:AN1"/>
    <mergeCell ref="M2:P2"/>
    <mergeCell ref="Q2:R2"/>
    <mergeCell ref="S2:T2"/>
    <mergeCell ref="U2:V2"/>
    <mergeCell ref="AK2:AN2"/>
    <mergeCell ref="AM26:AN26"/>
    <mergeCell ref="AM27:AN27"/>
    <mergeCell ref="AM28:AN28"/>
    <mergeCell ref="AL40:AM40"/>
    <mergeCell ref="A36:C36"/>
    <mergeCell ref="F36:H36"/>
    <mergeCell ref="I36:K36"/>
    <mergeCell ref="AM16:AN16"/>
    <mergeCell ref="AK3:AN3"/>
    <mergeCell ref="AK4:AN4"/>
    <mergeCell ref="AH5:AJ5"/>
    <mergeCell ref="A7:A10"/>
    <mergeCell ref="C7:C10"/>
    <mergeCell ref="D7:D10"/>
    <mergeCell ref="E7:E10"/>
    <mergeCell ref="F7:AJ7"/>
    <mergeCell ref="AK7:AK10"/>
    <mergeCell ref="AL7:AL10"/>
    <mergeCell ref="AM7:AN10"/>
    <mergeCell ref="F8:L8"/>
    <mergeCell ref="M8:S8"/>
    <mergeCell ref="T8:Z8"/>
    <mergeCell ref="AA8:AG8"/>
    <mergeCell ref="AM13:AN13"/>
    <mergeCell ref="AM17:AN17"/>
    <mergeCell ref="AM18:AN18"/>
    <mergeCell ref="AM19:AN19"/>
    <mergeCell ref="AM20:AN20"/>
    <mergeCell ref="AM21:AN21"/>
    <mergeCell ref="AM22:AN22"/>
    <mergeCell ref="AM23:AN23"/>
    <mergeCell ref="AM24:AN24"/>
    <mergeCell ref="AM25:AN25"/>
    <mergeCell ref="AD42:AF42"/>
    <mergeCell ref="AG42:AI42"/>
    <mergeCell ref="AM29:AN29"/>
    <mergeCell ref="AM30:AN30"/>
    <mergeCell ref="A31:E31"/>
    <mergeCell ref="AM31:AN32"/>
    <mergeCell ref="A32:E32"/>
    <mergeCell ref="C40:D40"/>
    <mergeCell ref="E40:H40"/>
    <mergeCell ref="I40:N40"/>
    <mergeCell ref="O40:T40"/>
    <mergeCell ref="U40:Z40"/>
    <mergeCell ref="X42:Z42"/>
    <mergeCell ref="AA42:AC42"/>
    <mergeCell ref="C57:E57"/>
    <mergeCell ref="AJ42:AK42"/>
    <mergeCell ref="F41:H41"/>
    <mergeCell ref="I41:K41"/>
    <mergeCell ref="L41:N41"/>
    <mergeCell ref="O41:Q41"/>
    <mergeCell ref="R41:T41"/>
    <mergeCell ref="U41:W41"/>
    <mergeCell ref="X41:Z41"/>
    <mergeCell ref="AA41:AC41"/>
    <mergeCell ref="AD41:AF41"/>
    <mergeCell ref="C56:E56"/>
    <mergeCell ref="O43:Q43"/>
    <mergeCell ref="R43:T43"/>
    <mergeCell ref="U44:Z44"/>
    <mergeCell ref="AA44:AF44"/>
    <mergeCell ref="U43:W43"/>
    <mergeCell ref="X43:Z43"/>
    <mergeCell ref="AA43:AC43"/>
    <mergeCell ref="AD43:AF43"/>
    <mergeCell ref="AG44:AK44"/>
    <mergeCell ref="O42:Q42"/>
    <mergeCell ref="R42:T42"/>
    <mergeCell ref="U42:W42"/>
    <mergeCell ref="C54:E54"/>
    <mergeCell ref="C55:E55"/>
    <mergeCell ref="C44:D44"/>
    <mergeCell ref="E44:H44"/>
    <mergeCell ref="I44:N44"/>
    <mergeCell ref="O44:T44"/>
    <mergeCell ref="A37:C37"/>
    <mergeCell ref="F37:H37"/>
    <mergeCell ref="I37:K37"/>
    <mergeCell ref="L37:N37"/>
    <mergeCell ref="O37:Q37"/>
    <mergeCell ref="F42:H42"/>
    <mergeCell ref="I42:K42"/>
    <mergeCell ref="L42:N42"/>
    <mergeCell ref="F43:H43"/>
    <mergeCell ref="I43:K43"/>
    <mergeCell ref="L43:N43"/>
    <mergeCell ref="B7:B8"/>
    <mergeCell ref="B9:B10"/>
    <mergeCell ref="AL44:AM44"/>
    <mergeCell ref="C53:E53"/>
    <mergeCell ref="AJ41:AK41"/>
    <mergeCell ref="AG43:AI43"/>
    <mergeCell ref="AJ43:AK43"/>
    <mergeCell ref="R36:U36"/>
    <mergeCell ref="R37:U37"/>
    <mergeCell ref="R38:U38"/>
    <mergeCell ref="V36:Y36"/>
    <mergeCell ref="V37:Y38"/>
    <mergeCell ref="Z37:AC38"/>
    <mergeCell ref="Z36:AC36"/>
    <mergeCell ref="AG41:AI41"/>
    <mergeCell ref="AA40:AF40"/>
    <mergeCell ref="AG40:AK40"/>
    <mergeCell ref="L36:N36"/>
    <mergeCell ref="O36:Q36"/>
    <mergeCell ref="A38:C38"/>
    <mergeCell ref="F38:H38"/>
    <mergeCell ref="I38:K38"/>
    <mergeCell ref="L38:N38"/>
    <mergeCell ref="O38:Q38"/>
  </mergeCells>
  <phoneticPr fontId="3"/>
  <dataValidations count="7">
    <dataValidation type="list" allowBlank="1" showInputMessage="1" showErrorMessage="1" sqref="AK4:AN4" xr:uid="{00000000-0002-0000-1600-000000000000}">
      <formula1>"予定,実績"</formula1>
    </dataValidation>
    <dataValidation type="list" allowBlank="1" showInputMessage="1" showErrorMessage="1" sqref="AK3:AN3" xr:uid="{00000000-0002-0000-1600-000001000000}">
      <formula1>"４週,歴月"</formula1>
    </dataValidation>
    <dataValidation type="list" allowBlank="1" showInputMessage="1" showErrorMessage="1" sqref="C11:C30" xr:uid="{00000000-0002-0000-1600-000002000000}">
      <formula1>"A,B,C,D"</formula1>
    </dataValidation>
    <dataValidation type="whole" operator="greaterThanOrEqual" allowBlank="1" showInputMessage="1" showErrorMessage="1" sqref="I37:I38 D37:F38 O37:O38 L37:L38" xr:uid="{00000000-0002-0000-1600-000003000000}">
      <formula1>0</formula1>
    </dataValidation>
    <dataValidation operator="greaterThanOrEqual" allowBlank="1" showInputMessage="1" showErrorMessage="1" sqref="R37:R38 V37 Z37" xr:uid="{00000000-0002-0000-1600-000004000000}"/>
    <dataValidation type="list" allowBlank="1" showInputMessage="1" sqref="B12:B30" xr:uid="{00000000-0002-0000-1600-000005000000}">
      <formula1>INDIRECT($AK$1)</formula1>
    </dataValidation>
    <dataValidation allowBlank="1" showInputMessage="1" sqref="B11" xr:uid="{A433BC5E-67D6-4862-A180-6956348AAA69}"/>
  </dataValidations>
  <printOptions horizontalCentered="1" verticalCentered="1"/>
  <pageMargins left="0.19685039370078741" right="0.19685039370078741" top="0.39370078740157483" bottom="0.19685039370078741" header="0.19685039370078741" footer="0.39370078740157483"/>
  <pageSetup paperSize="9" scale="82" fitToWidth="0" fitToHeight="0" orientation="landscape" r:id="rId1"/>
  <headerFooter alignWithMargins="0">
    <oddHeader>&amp;L&amp;"ＭＳ ゴシック,標準"&amp;10（参考様式）</oddHeader>
  </headerFooter>
  <rowBreaks count="1" manualBreakCount="1">
    <brk id="34" max="3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27"/>
  <dimension ref="A1:L32"/>
  <sheetViews>
    <sheetView workbookViewId="0">
      <selection activeCell="G22" sqref="G22"/>
    </sheetView>
  </sheetViews>
  <sheetFormatPr defaultRowHeight="18"/>
  <cols>
    <col min="1" max="1" width="26.3984375" customWidth="1"/>
    <col min="2" max="2" width="9" customWidth="1"/>
    <col min="3" max="3" width="22" customWidth="1"/>
  </cols>
  <sheetData>
    <row r="1" spans="1:12">
      <c r="A1" t="s">
        <v>93</v>
      </c>
      <c r="B1" t="s">
        <v>219</v>
      </c>
      <c r="C1" t="s">
        <v>220</v>
      </c>
      <c r="D1" t="s">
        <v>221</v>
      </c>
      <c r="E1" t="s">
        <v>222</v>
      </c>
      <c r="F1" t="s">
        <v>223</v>
      </c>
      <c r="G1" t="s">
        <v>224</v>
      </c>
      <c r="H1" t="s">
        <v>225</v>
      </c>
      <c r="I1" t="s">
        <v>226</v>
      </c>
      <c r="J1" t="s">
        <v>227</v>
      </c>
      <c r="K1" t="s">
        <v>228</v>
      </c>
    </row>
    <row r="2" spans="1:12">
      <c r="A2" t="s">
        <v>229</v>
      </c>
      <c r="B2" t="s">
        <v>155</v>
      </c>
      <c r="C2" t="s">
        <v>156</v>
      </c>
      <c r="D2" t="s">
        <v>157</v>
      </c>
    </row>
    <row r="3" spans="1:12">
      <c r="A3" t="s">
        <v>164</v>
      </c>
      <c r="B3" t="s">
        <v>155</v>
      </c>
      <c r="C3" t="s">
        <v>156</v>
      </c>
      <c r="D3" t="s">
        <v>157</v>
      </c>
    </row>
    <row r="4" spans="1:12">
      <c r="A4" t="s">
        <v>165</v>
      </c>
      <c r="B4" t="s">
        <v>155</v>
      </c>
      <c r="C4" t="s">
        <v>156</v>
      </c>
      <c r="D4" t="s">
        <v>157</v>
      </c>
    </row>
    <row r="5" spans="1:12">
      <c r="A5" t="s">
        <v>166</v>
      </c>
      <c r="B5" t="s">
        <v>155</v>
      </c>
      <c r="C5" t="s">
        <v>156</v>
      </c>
      <c r="D5" t="s">
        <v>157</v>
      </c>
    </row>
    <row r="6" spans="1:12">
      <c r="A6" s="102" t="s">
        <v>167</v>
      </c>
      <c r="B6" s="102" t="s">
        <v>155</v>
      </c>
      <c r="C6" s="102" t="s">
        <v>168</v>
      </c>
      <c r="D6" s="102" t="s">
        <v>169</v>
      </c>
      <c r="E6" s="102" t="s">
        <v>170</v>
      </c>
      <c r="F6" s="102" t="s">
        <v>173</v>
      </c>
      <c r="G6" s="102"/>
      <c r="H6" s="102"/>
      <c r="I6" s="102"/>
      <c r="J6" s="102"/>
    </row>
    <row r="7" spans="1:12">
      <c r="A7" s="102" t="s">
        <v>175</v>
      </c>
      <c r="B7" s="102" t="s">
        <v>155</v>
      </c>
      <c r="C7" s="102" t="s">
        <v>168</v>
      </c>
      <c r="D7" s="102" t="s">
        <v>169</v>
      </c>
      <c r="E7" s="102" t="s">
        <v>170</v>
      </c>
      <c r="F7" s="102" t="s">
        <v>177</v>
      </c>
      <c r="G7" s="102" t="s">
        <v>230</v>
      </c>
      <c r="H7" s="102" t="s">
        <v>231</v>
      </c>
      <c r="I7" s="102" t="s">
        <v>173</v>
      </c>
      <c r="J7" s="102"/>
    </row>
    <row r="8" spans="1:12">
      <c r="A8" s="102" t="s">
        <v>232</v>
      </c>
      <c r="B8" s="102" t="s">
        <v>155</v>
      </c>
      <c r="C8" s="102" t="s">
        <v>173</v>
      </c>
      <c r="D8" s="102"/>
      <c r="E8" s="102"/>
      <c r="F8" s="102"/>
      <c r="G8" s="102"/>
      <c r="H8" s="102"/>
      <c r="I8" s="102"/>
      <c r="J8" s="102"/>
    </row>
    <row r="9" spans="1:12">
      <c r="A9" s="102" t="s">
        <v>233</v>
      </c>
      <c r="B9" s="102" t="s">
        <v>155</v>
      </c>
      <c r="C9" s="102" t="s">
        <v>173</v>
      </c>
      <c r="D9" s="102"/>
      <c r="E9" s="102"/>
      <c r="F9" s="102"/>
      <c r="G9" s="102"/>
      <c r="H9" s="102"/>
      <c r="I9" s="102"/>
      <c r="J9" s="102"/>
    </row>
    <row r="10" spans="1:12">
      <c r="A10" s="102" t="s">
        <v>234</v>
      </c>
      <c r="B10" s="102" t="s">
        <v>155</v>
      </c>
      <c r="C10" s="102" t="s">
        <v>173</v>
      </c>
      <c r="D10" s="102"/>
      <c r="E10" s="102"/>
      <c r="F10" s="102"/>
      <c r="G10" s="102"/>
      <c r="H10" s="102"/>
      <c r="I10" s="102"/>
      <c r="J10" s="102"/>
    </row>
    <row r="11" spans="1:12">
      <c r="A11" s="102" t="s">
        <v>235</v>
      </c>
      <c r="B11" s="102" t="s">
        <v>155</v>
      </c>
      <c r="C11" s="102" t="s">
        <v>156</v>
      </c>
      <c r="D11" s="102" t="s">
        <v>157</v>
      </c>
      <c r="E11" s="102"/>
      <c r="F11" s="102"/>
      <c r="G11" s="102"/>
      <c r="H11" s="102"/>
      <c r="I11" s="102"/>
      <c r="J11" s="102"/>
    </row>
    <row r="12" spans="1:12">
      <c r="A12" s="102" t="s">
        <v>192</v>
      </c>
      <c r="B12" s="102" t="s">
        <v>155</v>
      </c>
      <c r="C12" s="102" t="s">
        <v>168</v>
      </c>
      <c r="D12" s="102" t="s">
        <v>193</v>
      </c>
      <c r="E12" s="102" t="s">
        <v>173</v>
      </c>
      <c r="F12" s="102"/>
      <c r="G12" s="102"/>
      <c r="H12" s="102"/>
      <c r="I12" s="102"/>
      <c r="J12" s="102"/>
    </row>
    <row r="13" spans="1:12">
      <c r="A13" s="102" t="s">
        <v>194</v>
      </c>
      <c r="B13" s="102" t="s">
        <v>155</v>
      </c>
      <c r="C13" s="102" t="s">
        <v>168</v>
      </c>
      <c r="D13" s="102" t="s">
        <v>193</v>
      </c>
      <c r="E13" s="102"/>
      <c r="F13" s="102"/>
      <c r="G13" s="102"/>
      <c r="H13" s="102"/>
      <c r="I13" s="102"/>
      <c r="J13" s="102"/>
    </row>
    <row r="14" spans="1:12">
      <c r="A14" s="102" t="s">
        <v>195</v>
      </c>
      <c r="B14" s="102" t="s">
        <v>155</v>
      </c>
      <c r="C14" s="102" t="s">
        <v>168</v>
      </c>
      <c r="D14" s="102" t="s">
        <v>193</v>
      </c>
      <c r="E14" s="102" t="s">
        <v>173</v>
      </c>
      <c r="F14" s="102" t="s">
        <v>236</v>
      </c>
      <c r="G14" s="102"/>
      <c r="H14" s="102"/>
      <c r="I14" s="102"/>
      <c r="J14" s="102"/>
    </row>
    <row r="15" spans="1:12">
      <c r="A15" s="102" t="s">
        <v>196</v>
      </c>
      <c r="B15" s="102" t="s">
        <v>155</v>
      </c>
      <c r="C15" s="102" t="s">
        <v>168</v>
      </c>
      <c r="D15" s="102" t="s">
        <v>169</v>
      </c>
      <c r="E15" s="102" t="s">
        <v>170</v>
      </c>
      <c r="F15" s="102" t="s">
        <v>177</v>
      </c>
      <c r="G15" s="102" t="s">
        <v>230</v>
      </c>
      <c r="H15" s="102" t="s">
        <v>231</v>
      </c>
      <c r="I15" s="102" t="s">
        <v>237</v>
      </c>
      <c r="J15" s="102" t="s">
        <v>238</v>
      </c>
      <c r="K15" t="s">
        <v>173</v>
      </c>
      <c r="L15" s="102"/>
    </row>
    <row r="16" spans="1:12">
      <c r="A16" s="102" t="s">
        <v>176</v>
      </c>
      <c r="B16" s="102" t="s">
        <v>155</v>
      </c>
      <c r="C16" s="102" t="s">
        <v>168</v>
      </c>
      <c r="D16" s="102" t="s">
        <v>170</v>
      </c>
      <c r="E16" s="102" t="s">
        <v>177</v>
      </c>
      <c r="F16" s="102" t="s">
        <v>230</v>
      </c>
      <c r="G16" s="102" t="s">
        <v>231</v>
      </c>
      <c r="H16" s="102" t="s">
        <v>173</v>
      </c>
      <c r="I16" s="102"/>
      <c r="J16" s="102"/>
    </row>
    <row r="17" spans="1:11">
      <c r="A17" s="102" t="s">
        <v>178</v>
      </c>
      <c r="B17" s="102" t="s">
        <v>155</v>
      </c>
      <c r="C17" s="102" t="s">
        <v>168</v>
      </c>
      <c r="D17" s="102" t="s">
        <v>179</v>
      </c>
      <c r="E17" s="102" t="s">
        <v>173</v>
      </c>
      <c r="F17" s="102"/>
      <c r="G17" s="102"/>
      <c r="H17" s="102"/>
      <c r="I17" s="102"/>
      <c r="J17" s="102"/>
    </row>
    <row r="18" spans="1:11">
      <c r="A18" s="102" t="s">
        <v>239</v>
      </c>
      <c r="B18" s="102" t="s">
        <v>155</v>
      </c>
      <c r="C18" s="102" t="s">
        <v>180</v>
      </c>
      <c r="D18" s="102"/>
      <c r="E18" s="102"/>
      <c r="F18" s="102"/>
      <c r="G18" s="102"/>
      <c r="H18" s="102"/>
      <c r="I18" s="102"/>
      <c r="J18" s="102"/>
    </row>
    <row r="19" spans="1:11">
      <c r="A19" s="102" t="s">
        <v>181</v>
      </c>
      <c r="B19" s="102" t="s">
        <v>155</v>
      </c>
      <c r="C19" s="102" t="s">
        <v>168</v>
      </c>
      <c r="D19" s="102" t="s">
        <v>182</v>
      </c>
      <c r="E19" s="102" t="s">
        <v>183</v>
      </c>
      <c r="F19" s="102" t="s">
        <v>186</v>
      </c>
      <c r="G19" s="102"/>
      <c r="H19" s="102"/>
      <c r="I19" s="102"/>
      <c r="J19" s="102"/>
    </row>
    <row r="20" spans="1:11">
      <c r="A20" s="102" t="s">
        <v>184</v>
      </c>
      <c r="B20" s="102" t="s">
        <v>155</v>
      </c>
      <c r="C20" s="102" t="s">
        <v>168</v>
      </c>
      <c r="D20" s="102" t="s">
        <v>183</v>
      </c>
      <c r="E20" s="102" t="s">
        <v>186</v>
      </c>
      <c r="F20" s="102"/>
      <c r="G20" s="102"/>
      <c r="H20" s="102"/>
      <c r="I20" s="102"/>
      <c r="J20" s="102"/>
    </row>
    <row r="21" spans="1:11">
      <c r="A21" s="102" t="s">
        <v>187</v>
      </c>
      <c r="B21" s="102" t="s">
        <v>155</v>
      </c>
      <c r="C21" s="102" t="s">
        <v>168</v>
      </c>
      <c r="D21" s="102" t="s">
        <v>183</v>
      </c>
      <c r="E21" s="102" t="s">
        <v>186</v>
      </c>
      <c r="F21" s="102"/>
      <c r="G21" s="102"/>
      <c r="H21" s="102"/>
      <c r="I21" s="102"/>
      <c r="J21" s="102"/>
    </row>
    <row r="22" spans="1:11">
      <c r="A22" s="102" t="s">
        <v>197</v>
      </c>
      <c r="B22" s="102" t="s">
        <v>155</v>
      </c>
      <c r="C22" s="102" t="s">
        <v>157</v>
      </c>
      <c r="D22" s="102"/>
      <c r="E22" s="102"/>
      <c r="F22" s="102"/>
      <c r="G22" s="102"/>
      <c r="H22" s="102"/>
      <c r="I22" s="102"/>
      <c r="J22" s="102"/>
    </row>
    <row r="23" spans="1:11">
      <c r="A23" s="102" t="s">
        <v>188</v>
      </c>
      <c r="B23" s="102" t="s">
        <v>155</v>
      </c>
      <c r="C23" s="102" t="s">
        <v>168</v>
      </c>
      <c r="D23" s="102" t="s">
        <v>189</v>
      </c>
      <c r="E23" s="102"/>
      <c r="F23" s="102"/>
      <c r="G23" s="102"/>
      <c r="H23" s="102"/>
      <c r="I23" s="102"/>
      <c r="J23" s="102"/>
    </row>
    <row r="24" spans="1:11">
      <c r="A24" s="102" t="s">
        <v>190</v>
      </c>
      <c r="B24" s="102" t="s">
        <v>155</v>
      </c>
      <c r="C24" s="102" t="s">
        <v>168</v>
      </c>
      <c r="D24" s="102" t="s">
        <v>191</v>
      </c>
      <c r="E24" s="102"/>
      <c r="F24" s="102"/>
      <c r="G24" s="102"/>
      <c r="H24" s="102"/>
      <c r="I24" s="102"/>
      <c r="J24" s="102"/>
    </row>
    <row r="25" spans="1:11">
      <c r="A25" s="102" t="s">
        <v>198</v>
      </c>
      <c r="B25" s="102" t="s">
        <v>155</v>
      </c>
      <c r="C25" s="102" t="s">
        <v>199</v>
      </c>
      <c r="D25" s="102" t="s">
        <v>200</v>
      </c>
      <c r="E25" s="102"/>
      <c r="F25" s="102"/>
      <c r="G25" s="102"/>
      <c r="H25" s="102"/>
      <c r="I25" s="102"/>
      <c r="J25" s="102"/>
    </row>
    <row r="26" spans="1:11">
      <c r="A26" s="102" t="s">
        <v>205</v>
      </c>
      <c r="B26" s="102" t="s">
        <v>155</v>
      </c>
      <c r="C26" s="102" t="s">
        <v>213</v>
      </c>
      <c r="D26" s="102" t="s">
        <v>206</v>
      </c>
      <c r="E26" s="102" t="s">
        <v>207</v>
      </c>
      <c r="F26" s="102" t="s">
        <v>240</v>
      </c>
      <c r="G26" s="102" t="s">
        <v>170</v>
      </c>
      <c r="H26" s="102" t="s">
        <v>208</v>
      </c>
      <c r="I26" s="102"/>
      <c r="J26" s="102"/>
    </row>
    <row r="27" spans="1:11">
      <c r="A27" s="102" t="s">
        <v>209</v>
      </c>
      <c r="B27" s="102" t="s">
        <v>155</v>
      </c>
      <c r="C27" s="102" t="s">
        <v>213</v>
      </c>
      <c r="D27" s="102" t="s">
        <v>210</v>
      </c>
      <c r="E27" s="102" t="s">
        <v>170</v>
      </c>
      <c r="F27" s="102" t="s">
        <v>206</v>
      </c>
      <c r="G27" s="102" t="s">
        <v>207</v>
      </c>
      <c r="H27" s="102" t="s">
        <v>240</v>
      </c>
      <c r="I27" s="102" t="s">
        <v>208</v>
      </c>
      <c r="J27" s="102"/>
    </row>
    <row r="28" spans="1:11">
      <c r="A28" s="102" t="s">
        <v>211</v>
      </c>
      <c r="B28" s="102" t="s">
        <v>155</v>
      </c>
      <c r="C28" s="102" t="s">
        <v>213</v>
      </c>
      <c r="D28" s="102" t="s">
        <v>210</v>
      </c>
      <c r="E28" s="102" t="s">
        <v>206</v>
      </c>
      <c r="F28" s="102" t="s">
        <v>207</v>
      </c>
      <c r="G28" s="102" t="s">
        <v>241</v>
      </c>
      <c r="H28" s="102" t="s">
        <v>242</v>
      </c>
      <c r="I28" s="102" t="s">
        <v>240</v>
      </c>
      <c r="J28" s="102" t="s">
        <v>170</v>
      </c>
      <c r="K28" s="102" t="s">
        <v>208</v>
      </c>
    </row>
    <row r="29" spans="1:11">
      <c r="A29" s="102" t="s">
        <v>215</v>
      </c>
      <c r="B29" s="102" t="s">
        <v>155</v>
      </c>
      <c r="C29" s="102" t="s">
        <v>213</v>
      </c>
      <c r="D29" s="102" t="s">
        <v>214</v>
      </c>
      <c r="E29" s="102"/>
      <c r="F29" s="102"/>
      <c r="G29" s="102"/>
      <c r="H29" s="102"/>
      <c r="I29" s="102"/>
      <c r="J29" s="102"/>
      <c r="K29" s="102"/>
    </row>
    <row r="30" spans="1:11">
      <c r="A30" s="102" t="s">
        <v>212</v>
      </c>
      <c r="B30" s="102" t="s">
        <v>155</v>
      </c>
      <c r="C30" s="102" t="s">
        <v>213</v>
      </c>
      <c r="D30" s="102" t="s">
        <v>214</v>
      </c>
      <c r="E30" s="102"/>
      <c r="F30" s="102"/>
      <c r="G30" s="102"/>
      <c r="H30" s="102"/>
      <c r="I30" s="102"/>
      <c r="J30" s="102"/>
      <c r="K30" s="102"/>
    </row>
    <row r="31" spans="1:11">
      <c r="A31" s="102" t="s">
        <v>216</v>
      </c>
      <c r="B31" s="102" t="s">
        <v>155</v>
      </c>
      <c r="C31" s="102" t="s">
        <v>213</v>
      </c>
      <c r="D31" s="102" t="s">
        <v>169</v>
      </c>
      <c r="E31" s="102" t="s">
        <v>170</v>
      </c>
      <c r="F31" s="102" t="s">
        <v>206</v>
      </c>
      <c r="G31" s="102" t="s">
        <v>207</v>
      </c>
      <c r="H31" s="102" t="s">
        <v>241</v>
      </c>
      <c r="I31" s="102" t="s">
        <v>242</v>
      </c>
      <c r="J31" s="102" t="s">
        <v>217</v>
      </c>
      <c r="K31" s="102"/>
    </row>
    <row r="32" spans="1:11">
      <c r="A32" s="102" t="s">
        <v>218</v>
      </c>
      <c r="B32" s="102" t="s">
        <v>213</v>
      </c>
      <c r="C32" s="102" t="s">
        <v>169</v>
      </c>
      <c r="D32" s="102" t="s">
        <v>170</v>
      </c>
      <c r="E32" s="102" t="s">
        <v>206</v>
      </c>
      <c r="F32" s="102" t="s">
        <v>207</v>
      </c>
      <c r="G32" s="102" t="s">
        <v>217</v>
      </c>
      <c r="H32" s="102" t="s">
        <v>243</v>
      </c>
      <c r="I32" s="102" t="s">
        <v>244</v>
      </c>
      <c r="J32" s="102"/>
    </row>
  </sheetData>
  <phoneticPr fontId="3"/>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36</vt:i4>
      </vt:variant>
    </vt:vector>
  </HeadingPairs>
  <TitlesOfParts>
    <vt:vector size="39" baseType="lpstr">
      <vt:lpstr>付表３－２</vt:lpstr>
      <vt:lpstr>勤務形態一覧（特定相談支援・障害児相談支援）</vt:lpstr>
      <vt:lpstr>選択肢</vt:lpstr>
      <vt:lpstr>'勤務形態一覧（特定相談支援・障害児相談支援）'!Print_Area</vt:lpstr>
      <vt:lpstr>医療型障害児入所施設</vt:lpstr>
      <vt:lpstr>一般相談支援事業</vt:lpstr>
      <vt:lpstr>機能訓練</vt:lpstr>
      <vt:lpstr>居宅介護</vt:lpstr>
      <vt:lpstr>居宅介護・重度訪問介護・同行援護・行動援護</vt:lpstr>
      <vt:lpstr>居宅訪問型児童発達支援</vt:lpstr>
      <vt:lpstr>共同生活援助</vt:lpstr>
      <vt:lpstr>共同生活援助・介護サービス包括型</vt:lpstr>
      <vt:lpstr>共同生活援助・外部サービス利用型</vt:lpstr>
      <vt:lpstr>共同生活援助・日中サービス支援型</vt:lpstr>
      <vt:lpstr>行動援護</vt:lpstr>
      <vt:lpstr>児童発達支援・児童発達支援センターであるもの</vt:lpstr>
      <vt:lpstr>児童発達支援・主として重症心身障害児を対象とする場合</vt:lpstr>
      <vt:lpstr>児童発達支援・放課後等デイサービス</vt:lpstr>
      <vt:lpstr>自立生活援助</vt:lpstr>
      <vt:lpstr>就労移行支援</vt:lpstr>
      <vt:lpstr>就労継続支援Ａ型</vt:lpstr>
      <vt:lpstr>就労継続支援Ａ型・B型</vt:lpstr>
      <vt:lpstr>就労継続支援Ｂ型</vt:lpstr>
      <vt:lpstr>就労選択支援</vt:lpstr>
      <vt:lpstr>就労定着支援</vt:lpstr>
      <vt:lpstr>重度障害者等包括支援</vt:lpstr>
      <vt:lpstr>重度訪問介護</vt:lpstr>
      <vt:lpstr>障害者支援施設</vt:lpstr>
      <vt:lpstr>生活介護</vt:lpstr>
      <vt:lpstr>生活訓練</vt:lpstr>
      <vt:lpstr>短期入所・空床利用型</vt:lpstr>
      <vt:lpstr>短期入所・単独型</vt:lpstr>
      <vt:lpstr>短期入所・併設型</vt:lpstr>
      <vt:lpstr>同行援護</vt:lpstr>
      <vt:lpstr>特定相談支援・障害児相談支援</vt:lpstr>
      <vt:lpstr>認定指定就労移行支援</vt:lpstr>
      <vt:lpstr>福祉型障害児入所施設</vt:lpstr>
      <vt:lpstr>保育所等訪問支援</vt:lpstr>
      <vt:lpstr>療養介護</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2026-04-16T00:37:01Z</dcterms:created>
  <dcterms:modified xsi:type="dcterms:W3CDTF">2026-07-06T01:43:53Z</dcterms:modified>
</cp:coreProperties>
</file>