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200174\Desktop\"/>
    </mc:Choice>
  </mc:AlternateContent>
  <bookViews>
    <workbookView xWindow="240" yWindow="45" windowWidth="11715" windowHeight="9315" tabRatio="835"/>
  </bookViews>
  <sheets>
    <sheet name="A-3所要額調書" sheetId="3" r:id="rId1"/>
    <sheet name="A-4収支予算書" sheetId="6" r:id="rId2"/>
    <sheet name="A-5年間サービス費 1" sheetId="9" r:id="rId3"/>
    <sheet name="2" sheetId="25" r:id="rId4"/>
    <sheet name="3" sheetId="27" r:id="rId5"/>
    <sheet name="4" sheetId="26" r:id="rId6"/>
    <sheet name="5" sheetId="24" r:id="rId7"/>
    <sheet name="6" sheetId="28" r:id="rId8"/>
    <sheet name="7" sheetId="29" r:id="rId9"/>
    <sheet name="8" sheetId="30" r:id="rId10"/>
    <sheet name="9" sheetId="31" r:id="rId11"/>
    <sheet name="10" sheetId="32" r:id="rId12"/>
    <sheet name="【例】A-3所要額調書" sheetId="21" r:id="rId13"/>
    <sheet name="【例】A-4収支予算書" sheetId="22" r:id="rId14"/>
    <sheet name="【例】A-5年間サービス費" sheetId="23" r:id="rId15"/>
  </sheets>
  <definedNames>
    <definedName name="_xlnm._FilterDatabase" localSheetId="12" hidden="1">'【例】A-3所要額調書'!$A$17:$U$46</definedName>
    <definedName name="_xlnm._FilterDatabase" localSheetId="0" hidden="1">'A-3所要額調書'!$A$17:$U$46</definedName>
    <definedName name="_xlnm.Print_Area" localSheetId="12">'【例】A-3所要額調書'!$A$1:$U$47</definedName>
    <definedName name="_xlnm.Print_Area" localSheetId="13">'【例】A-4収支予算書'!$A$1:$D$53</definedName>
    <definedName name="_xlnm.Print_Area" localSheetId="0">'A-3所要額調書'!$A$1:$U$47</definedName>
    <definedName name="_xlnm.Print_Area" localSheetId="1">'A-4収支予算書'!$A$1:$D$53</definedName>
  </definedNames>
  <calcPr calcId="162913"/>
  <customWorkbookViews>
    <customWorkbookView name="  - 個人用ビュー" guid="{649890C2-7487-418B-9527-2A38964736A6}" mergeInterval="0" personalView="1" maximized="1" windowWidth="1362" windowHeight="502" tabRatio="835" activeSheetId="1" showComments="commIndAndComment"/>
  </customWorkbookViews>
</workbook>
</file>

<file path=xl/calcChain.xml><?xml version="1.0" encoding="utf-8"?>
<calcChain xmlns="http://schemas.openxmlformats.org/spreadsheetml/2006/main">
  <c r="L11" i="3" l="1"/>
  <c r="C11" i="3"/>
  <c r="R40" i="3"/>
  <c r="H15" i="32" l="1"/>
  <c r="F11" i="32"/>
  <c r="F11" i="31"/>
  <c r="F11" i="30"/>
  <c r="F11" i="29"/>
  <c r="F11" i="28"/>
  <c r="H26" i="32"/>
  <c r="I26" i="32" s="1"/>
  <c r="H25" i="32"/>
  <c r="I25" i="32" s="1"/>
  <c r="H24" i="32"/>
  <c r="I24" i="32" s="1"/>
  <c r="I23" i="32"/>
  <c r="H23" i="32"/>
  <c r="H22" i="32"/>
  <c r="I22" i="32" s="1"/>
  <c r="H21" i="32"/>
  <c r="I21" i="32" s="1"/>
  <c r="H20" i="32"/>
  <c r="I20" i="32" s="1"/>
  <c r="I19" i="32"/>
  <c r="H19" i="32"/>
  <c r="H18" i="32"/>
  <c r="I18" i="32" s="1"/>
  <c r="H17" i="32"/>
  <c r="I17" i="32" s="1"/>
  <c r="H16" i="32"/>
  <c r="I16" i="32" s="1"/>
  <c r="I15" i="32"/>
  <c r="H26" i="31"/>
  <c r="I26" i="31" s="1"/>
  <c r="H25" i="31"/>
  <c r="I25" i="31" s="1"/>
  <c r="I24" i="31"/>
  <c r="H24" i="31"/>
  <c r="H23" i="31"/>
  <c r="I23" i="31" s="1"/>
  <c r="H22" i="31"/>
  <c r="I22" i="31" s="1"/>
  <c r="H21" i="31"/>
  <c r="I21" i="31" s="1"/>
  <c r="I20" i="31"/>
  <c r="H20" i="31"/>
  <c r="H19" i="31"/>
  <c r="I19" i="31" s="1"/>
  <c r="H18" i="31"/>
  <c r="I18" i="31" s="1"/>
  <c r="H17" i="31"/>
  <c r="I17" i="31" s="1"/>
  <c r="I16" i="31"/>
  <c r="H16" i="31"/>
  <c r="H15" i="31"/>
  <c r="I15" i="31" s="1"/>
  <c r="H26" i="30"/>
  <c r="I26" i="30" s="1"/>
  <c r="I25" i="30"/>
  <c r="H25" i="30"/>
  <c r="H24" i="30"/>
  <c r="I24" i="30" s="1"/>
  <c r="H23" i="30"/>
  <c r="I23" i="30" s="1"/>
  <c r="H22" i="30"/>
  <c r="I22" i="30" s="1"/>
  <c r="I21" i="30"/>
  <c r="H21" i="30"/>
  <c r="H20" i="30"/>
  <c r="I20" i="30" s="1"/>
  <c r="H19" i="30"/>
  <c r="I19" i="30" s="1"/>
  <c r="H18" i="30"/>
  <c r="I18" i="30" s="1"/>
  <c r="I17" i="30"/>
  <c r="H17" i="30"/>
  <c r="H16" i="30"/>
  <c r="I16" i="30" s="1"/>
  <c r="H15" i="30"/>
  <c r="I15" i="30" s="1"/>
  <c r="I26" i="29"/>
  <c r="H26" i="29"/>
  <c r="H25" i="29"/>
  <c r="I25" i="29" s="1"/>
  <c r="H24" i="29"/>
  <c r="I24" i="29" s="1"/>
  <c r="H23" i="29"/>
  <c r="I23" i="29" s="1"/>
  <c r="I22" i="29"/>
  <c r="H22" i="29"/>
  <c r="H21" i="29"/>
  <c r="I21" i="29" s="1"/>
  <c r="H20" i="29"/>
  <c r="I20" i="29" s="1"/>
  <c r="H19" i="29"/>
  <c r="I19" i="29" s="1"/>
  <c r="I18" i="29"/>
  <c r="H18" i="29"/>
  <c r="H17" i="29"/>
  <c r="I17" i="29" s="1"/>
  <c r="H16" i="29"/>
  <c r="I16" i="29" s="1"/>
  <c r="I15" i="29"/>
  <c r="H15" i="29"/>
  <c r="H26" i="28"/>
  <c r="I26" i="28" s="1"/>
  <c r="H25" i="28"/>
  <c r="I25" i="28" s="1"/>
  <c r="I24" i="28"/>
  <c r="H24" i="28"/>
  <c r="I23" i="28"/>
  <c r="H23" i="28"/>
  <c r="H22" i="28"/>
  <c r="I22" i="28" s="1"/>
  <c r="H21" i="28"/>
  <c r="I21" i="28" s="1"/>
  <c r="I20" i="28"/>
  <c r="H20" i="28"/>
  <c r="I19" i="28"/>
  <c r="H19" i="28"/>
  <c r="H18" i="28"/>
  <c r="I18" i="28" s="1"/>
  <c r="H17" i="28"/>
  <c r="I17" i="28" s="1"/>
  <c r="I16" i="28"/>
  <c r="H16" i="28"/>
  <c r="I15" i="28"/>
  <c r="H15" i="28"/>
  <c r="F11" i="24"/>
  <c r="F11" i="26"/>
  <c r="F11" i="27"/>
  <c r="F11" i="25"/>
  <c r="F11" i="9"/>
  <c r="H26" i="27" l="1"/>
  <c r="I26" i="27" s="1"/>
  <c r="H25" i="27"/>
  <c r="I25" i="27" s="1"/>
  <c r="H24" i="27"/>
  <c r="I24" i="27" s="1"/>
  <c r="I23" i="27"/>
  <c r="H23" i="27"/>
  <c r="H22" i="27"/>
  <c r="I22" i="27" s="1"/>
  <c r="H21" i="27"/>
  <c r="I21" i="27" s="1"/>
  <c r="H20" i="27"/>
  <c r="I20" i="27" s="1"/>
  <c r="I19" i="27"/>
  <c r="H19" i="27"/>
  <c r="H18" i="27"/>
  <c r="I18" i="27" s="1"/>
  <c r="H17" i="27"/>
  <c r="I17" i="27" s="1"/>
  <c r="H16" i="27"/>
  <c r="I16" i="27" s="1"/>
  <c r="I15" i="27"/>
  <c r="H15" i="27"/>
  <c r="H26" i="26"/>
  <c r="I26" i="26" s="1"/>
  <c r="I25" i="26"/>
  <c r="H25" i="26"/>
  <c r="H24" i="26"/>
  <c r="I24" i="26" s="1"/>
  <c r="I23" i="26"/>
  <c r="H23" i="26"/>
  <c r="H22" i="26"/>
  <c r="I22" i="26" s="1"/>
  <c r="I21" i="26"/>
  <c r="H21" i="26"/>
  <c r="H20" i="26"/>
  <c r="I20" i="26" s="1"/>
  <c r="I19" i="26"/>
  <c r="H19" i="26"/>
  <c r="H18" i="26"/>
  <c r="I18" i="26" s="1"/>
  <c r="I17" i="26"/>
  <c r="H17" i="26"/>
  <c r="H16" i="26"/>
  <c r="I16" i="26" s="1"/>
  <c r="I15" i="26"/>
  <c r="H15" i="26"/>
  <c r="H26" i="25"/>
  <c r="I26" i="25" s="1"/>
  <c r="H25" i="25"/>
  <c r="I25" i="25" s="1"/>
  <c r="H24" i="25"/>
  <c r="I24" i="25" s="1"/>
  <c r="I23" i="25"/>
  <c r="H23" i="25"/>
  <c r="H22" i="25"/>
  <c r="I22" i="25" s="1"/>
  <c r="I21" i="25"/>
  <c r="H21" i="25"/>
  <c r="H20" i="25"/>
  <c r="I20" i="25" s="1"/>
  <c r="I19" i="25"/>
  <c r="H19" i="25"/>
  <c r="H18" i="25"/>
  <c r="I18" i="25" s="1"/>
  <c r="I17" i="25"/>
  <c r="H17" i="25"/>
  <c r="H16" i="25"/>
  <c r="I16" i="25" s="1"/>
  <c r="I15" i="25"/>
  <c r="H15" i="25"/>
  <c r="H26" i="24"/>
  <c r="I26" i="24" s="1"/>
  <c r="I25" i="24"/>
  <c r="H25" i="24"/>
  <c r="H24" i="24"/>
  <c r="I24" i="24" s="1"/>
  <c r="H23" i="24"/>
  <c r="I23" i="24" s="1"/>
  <c r="H22" i="24"/>
  <c r="I22" i="24" s="1"/>
  <c r="I21" i="24"/>
  <c r="H21" i="24"/>
  <c r="H20" i="24"/>
  <c r="I20" i="24" s="1"/>
  <c r="H19" i="24"/>
  <c r="I19" i="24" s="1"/>
  <c r="H18" i="24"/>
  <c r="I18" i="24" s="1"/>
  <c r="H17" i="24"/>
  <c r="I17" i="24" s="1"/>
  <c r="H16" i="24"/>
  <c r="I16" i="24" s="1"/>
  <c r="H15" i="24"/>
  <c r="I15" i="24" s="1"/>
  <c r="I15" i="9" l="1"/>
  <c r="H15" i="9"/>
  <c r="C11" i="21" l="1"/>
  <c r="C42" i="22"/>
  <c r="F11" i="23" l="1"/>
  <c r="H26" i="23"/>
  <c r="I26" i="23" s="1"/>
  <c r="H25" i="23"/>
  <c r="I25" i="23" s="1"/>
  <c r="H24" i="23"/>
  <c r="I24" i="23" s="1"/>
  <c r="H23" i="23"/>
  <c r="I23" i="23" s="1"/>
  <c r="H22" i="23"/>
  <c r="I22" i="23" s="1"/>
  <c r="H21" i="23"/>
  <c r="I21" i="23" s="1"/>
  <c r="H20" i="23"/>
  <c r="I20" i="23" s="1"/>
  <c r="H19" i="23"/>
  <c r="I19" i="23" s="1"/>
  <c r="H18" i="23"/>
  <c r="I18" i="23" s="1"/>
  <c r="H17" i="23"/>
  <c r="I17" i="23" s="1"/>
  <c r="H16" i="23"/>
  <c r="I16" i="23" s="1"/>
  <c r="H15" i="23"/>
  <c r="I15" i="23" s="1"/>
  <c r="C17" i="22"/>
  <c r="R40" i="21"/>
  <c r="I38" i="21"/>
  <c r="N38" i="21" s="1"/>
  <c r="H38" i="21"/>
  <c r="F38" i="21"/>
  <c r="D38" i="21"/>
  <c r="I36" i="21"/>
  <c r="N36" i="21" s="1"/>
  <c r="H36" i="21"/>
  <c r="F36" i="21"/>
  <c r="D36" i="21"/>
  <c r="I34" i="21"/>
  <c r="N34" i="21" s="1"/>
  <c r="H34" i="21"/>
  <c r="F34" i="21"/>
  <c r="D34" i="21"/>
  <c r="I32" i="21"/>
  <c r="N32" i="21" s="1"/>
  <c r="H32" i="21"/>
  <c r="F32" i="21"/>
  <c r="D32" i="21"/>
  <c r="I30" i="21"/>
  <c r="N30" i="21" s="1"/>
  <c r="H30" i="21"/>
  <c r="F30" i="21"/>
  <c r="D30" i="21"/>
  <c r="I28" i="21"/>
  <c r="N28" i="21" s="1"/>
  <c r="H28" i="21"/>
  <c r="F28" i="21"/>
  <c r="D28" i="21"/>
  <c r="H26" i="21"/>
  <c r="F26" i="21"/>
  <c r="D26" i="21"/>
  <c r="H24" i="21"/>
  <c r="F24" i="21"/>
  <c r="D24" i="21"/>
  <c r="H22" i="21"/>
  <c r="F22" i="21"/>
  <c r="D22" i="21"/>
  <c r="H20" i="21"/>
  <c r="F20" i="21"/>
  <c r="D20" i="21"/>
  <c r="L11" i="21"/>
  <c r="H20" i="3"/>
  <c r="I22" i="21" l="1"/>
  <c r="N22" i="21" s="1"/>
  <c r="P22" i="21" s="1"/>
  <c r="I20" i="21"/>
  <c r="N20" i="21" s="1"/>
  <c r="I26" i="21"/>
  <c r="N26" i="21" s="1"/>
  <c r="P26" i="21" s="1"/>
  <c r="I24" i="21"/>
  <c r="N24" i="21" s="1"/>
  <c r="T24" i="21" s="1"/>
  <c r="U24" i="21" s="1"/>
  <c r="T32" i="21"/>
  <c r="U32" i="21" s="1"/>
  <c r="P32" i="21"/>
  <c r="T34" i="21"/>
  <c r="U34" i="21" s="1"/>
  <c r="P34" i="21"/>
  <c r="T30" i="21"/>
  <c r="U30" i="21" s="1"/>
  <c r="P30" i="21"/>
  <c r="T36" i="21"/>
  <c r="U36" i="21" s="1"/>
  <c r="P36" i="21"/>
  <c r="T28" i="21"/>
  <c r="U28" i="21" s="1"/>
  <c r="P28" i="21"/>
  <c r="T38" i="21"/>
  <c r="U38" i="21" s="1"/>
  <c r="P38" i="21"/>
  <c r="H34" i="3"/>
  <c r="F34" i="3"/>
  <c r="D34" i="3"/>
  <c r="T20" i="21" l="1"/>
  <c r="U20" i="21" s="1"/>
  <c r="I11" i="23"/>
  <c r="T22" i="21"/>
  <c r="U22" i="21" s="1"/>
  <c r="P20" i="21"/>
  <c r="P40" i="21" s="1"/>
  <c r="T26" i="21"/>
  <c r="U26" i="21" s="1"/>
  <c r="P24" i="21"/>
  <c r="I34" i="3"/>
  <c r="N34" i="3" s="1"/>
  <c r="I11" i="30" s="1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I20" i="9"/>
  <c r="H20" i="9"/>
  <c r="H19" i="9"/>
  <c r="I19" i="9" s="1"/>
  <c r="H18" i="9"/>
  <c r="I18" i="9" s="1"/>
  <c r="H17" i="9"/>
  <c r="I17" i="9" s="1"/>
  <c r="H16" i="9"/>
  <c r="I16" i="9" s="1"/>
  <c r="J16" i="30" l="1"/>
  <c r="J26" i="30"/>
  <c r="J22" i="30"/>
  <c r="J21" i="30"/>
  <c r="J19" i="30"/>
  <c r="J25" i="30"/>
  <c r="J15" i="30"/>
  <c r="J20" i="30"/>
  <c r="J17" i="30"/>
  <c r="J18" i="30"/>
  <c r="J23" i="30"/>
  <c r="J24" i="30"/>
  <c r="J18" i="23"/>
  <c r="J15" i="23"/>
  <c r="J25" i="23"/>
  <c r="J21" i="23"/>
  <c r="J24" i="23"/>
  <c r="J22" i="23"/>
  <c r="J19" i="23"/>
  <c r="J16" i="23"/>
  <c r="J17" i="23"/>
  <c r="J26" i="23"/>
  <c r="J23" i="23"/>
  <c r="J20" i="23"/>
  <c r="U40" i="21"/>
  <c r="N11" i="21" s="1"/>
  <c r="P11" i="21" s="1"/>
  <c r="T40" i="21"/>
  <c r="T34" i="3"/>
  <c r="U34" i="3" s="1"/>
  <c r="P34" i="3"/>
  <c r="D28" i="30" l="1"/>
  <c r="D28" i="23"/>
  <c r="C42" i="6"/>
  <c r="C17" i="6"/>
  <c r="H30" i="3" l="1"/>
  <c r="F30" i="3"/>
  <c r="D30" i="3"/>
  <c r="H28" i="3"/>
  <c r="F28" i="3"/>
  <c r="D28" i="3"/>
  <c r="I30" i="3" l="1"/>
  <c r="N30" i="3" s="1"/>
  <c r="I11" i="28" s="1"/>
  <c r="I28" i="3"/>
  <c r="N28" i="3" s="1"/>
  <c r="I11" i="24" s="1"/>
  <c r="H32" i="3"/>
  <c r="F32" i="3"/>
  <c r="D32" i="3"/>
  <c r="H26" i="3"/>
  <c r="F26" i="3"/>
  <c r="D26" i="3"/>
  <c r="J16" i="28" l="1"/>
  <c r="J20" i="28"/>
  <c r="J24" i="28"/>
  <c r="J15" i="28"/>
  <c r="J25" i="28"/>
  <c r="J26" i="28"/>
  <c r="J18" i="28"/>
  <c r="J22" i="28"/>
  <c r="J21" i="28"/>
  <c r="J17" i="28"/>
  <c r="J19" i="28"/>
  <c r="J23" i="28"/>
  <c r="J19" i="24"/>
  <c r="J15" i="24"/>
  <c r="J22" i="24"/>
  <c r="J24" i="24"/>
  <c r="J20" i="24"/>
  <c r="J25" i="24"/>
  <c r="J16" i="24"/>
  <c r="J23" i="24"/>
  <c r="J17" i="24"/>
  <c r="J18" i="24"/>
  <c r="J26" i="24"/>
  <c r="J21" i="24"/>
  <c r="T28" i="3"/>
  <c r="U28" i="3" s="1"/>
  <c r="T30" i="3"/>
  <c r="U30" i="3" s="1"/>
  <c r="P30" i="3"/>
  <c r="P28" i="3"/>
  <c r="I32" i="3"/>
  <c r="N32" i="3" s="1"/>
  <c r="I11" i="29" s="1"/>
  <c r="I26" i="3"/>
  <c r="N26" i="3" s="1"/>
  <c r="I11" i="26" s="1"/>
  <c r="J15" i="29" l="1"/>
  <c r="J19" i="29"/>
  <c r="J26" i="29"/>
  <c r="J16" i="29"/>
  <c r="J24" i="29"/>
  <c r="J17" i="29"/>
  <c r="J22" i="29"/>
  <c r="J18" i="29"/>
  <c r="J23" i="29"/>
  <c r="J20" i="29"/>
  <c r="J21" i="29"/>
  <c r="J25" i="29"/>
  <c r="D28" i="28"/>
  <c r="D28" i="24"/>
  <c r="J15" i="26"/>
  <c r="J24" i="26"/>
  <c r="J23" i="26"/>
  <c r="J18" i="26"/>
  <c r="J22" i="26"/>
  <c r="J26" i="26"/>
  <c r="J17" i="26"/>
  <c r="J16" i="26"/>
  <c r="J19" i="26"/>
  <c r="J20" i="26"/>
  <c r="J21" i="26"/>
  <c r="J25" i="26"/>
  <c r="T32" i="3"/>
  <c r="U32" i="3" s="1"/>
  <c r="P32" i="3"/>
  <c r="T26" i="3"/>
  <c r="U26" i="3" s="1"/>
  <c r="P26" i="3"/>
  <c r="F20" i="3"/>
  <c r="D20" i="3"/>
  <c r="H38" i="3"/>
  <c r="D38" i="3"/>
  <c r="F38" i="3"/>
  <c r="F36" i="3"/>
  <c r="H36" i="3"/>
  <c r="D36" i="3"/>
  <c r="F24" i="3"/>
  <c r="D24" i="3"/>
  <c r="H24" i="3"/>
  <c r="H22" i="3"/>
  <c r="D22" i="3"/>
  <c r="F22" i="3"/>
  <c r="D28" i="29" l="1"/>
  <c r="D28" i="26"/>
  <c r="I20" i="3"/>
  <c r="N20" i="3" s="1"/>
  <c r="I24" i="3"/>
  <c r="N24" i="3" s="1"/>
  <c r="I11" i="27" s="1"/>
  <c r="I22" i="3"/>
  <c r="N22" i="3" s="1"/>
  <c r="I11" i="25" s="1"/>
  <c r="I38" i="3"/>
  <c r="N38" i="3" s="1"/>
  <c r="I11" i="32" s="1"/>
  <c r="I36" i="3"/>
  <c r="N36" i="3" s="1"/>
  <c r="I11" i="31" s="1"/>
  <c r="J22" i="32" l="1"/>
  <c r="J25" i="32"/>
  <c r="J15" i="32"/>
  <c r="J23" i="32"/>
  <c r="J16" i="32"/>
  <c r="J17" i="32"/>
  <c r="J18" i="32"/>
  <c r="J24" i="32"/>
  <c r="J19" i="32"/>
  <c r="J20" i="32"/>
  <c r="J21" i="32"/>
  <c r="J26" i="32"/>
  <c r="J22" i="31"/>
  <c r="J19" i="31"/>
  <c r="J15" i="31"/>
  <c r="J24" i="31"/>
  <c r="J16" i="31"/>
  <c r="J17" i="31"/>
  <c r="J18" i="31"/>
  <c r="J25" i="31"/>
  <c r="J23" i="31"/>
  <c r="J20" i="31"/>
  <c r="J21" i="31"/>
  <c r="J26" i="31"/>
  <c r="J20" i="27"/>
  <c r="J23" i="27"/>
  <c r="J17" i="27"/>
  <c r="J26" i="27"/>
  <c r="J18" i="27"/>
  <c r="J15" i="27"/>
  <c r="J16" i="27"/>
  <c r="J25" i="27"/>
  <c r="J21" i="27"/>
  <c r="J22" i="27"/>
  <c r="J19" i="27"/>
  <c r="J24" i="27"/>
  <c r="J24" i="25"/>
  <c r="J21" i="25"/>
  <c r="J16" i="25"/>
  <c r="J26" i="25"/>
  <c r="J19" i="25"/>
  <c r="J17" i="25"/>
  <c r="J15" i="25"/>
  <c r="J22" i="25"/>
  <c r="J20" i="25"/>
  <c r="J18" i="25"/>
  <c r="J25" i="25"/>
  <c r="J23" i="25"/>
  <c r="I11" i="9"/>
  <c r="J15" i="9" s="1"/>
  <c r="T38" i="3"/>
  <c r="U38" i="3" s="1"/>
  <c r="P38" i="3"/>
  <c r="T36" i="3"/>
  <c r="U36" i="3" s="1"/>
  <c r="P36" i="3"/>
  <c r="T24" i="3"/>
  <c r="U24" i="3" s="1"/>
  <c r="P24" i="3"/>
  <c r="T22" i="3"/>
  <c r="U22" i="3" s="1"/>
  <c r="P22" i="3"/>
  <c r="D28" i="32" l="1"/>
  <c r="D28" i="31"/>
  <c r="D28" i="27"/>
  <c r="D28" i="25"/>
  <c r="J25" i="9"/>
  <c r="J24" i="9"/>
  <c r="J18" i="9"/>
  <c r="J16" i="9"/>
  <c r="J19" i="9"/>
  <c r="J22" i="9"/>
  <c r="J20" i="9"/>
  <c r="J26" i="9"/>
  <c r="J17" i="9"/>
  <c r="J21" i="9"/>
  <c r="J23" i="9"/>
  <c r="T20" i="3"/>
  <c r="P20" i="3"/>
  <c r="P40" i="3" s="1"/>
  <c r="U20" i="3" l="1"/>
  <c r="U40" i="3" s="1"/>
  <c r="N11" i="3" s="1"/>
  <c r="P11" i="3" s="1"/>
  <c r="T40" i="3"/>
  <c r="D28" i="9"/>
</calcChain>
</file>

<file path=xl/sharedStrings.xml><?xml version="1.0" encoding="utf-8"?>
<sst xmlns="http://schemas.openxmlformats.org/spreadsheetml/2006/main" count="771" uniqueCount="198">
  <si>
    <t>対象経費</t>
    <rPh sb="0" eb="2">
      <t>タイショウ</t>
    </rPh>
    <rPh sb="2" eb="4">
      <t>ケイヒ</t>
    </rPh>
    <phoneticPr fontId="2"/>
  </si>
  <si>
    <t>備考</t>
    <rPh sb="0" eb="2">
      <t>ビコウ</t>
    </rPh>
    <phoneticPr fontId="2"/>
  </si>
  <si>
    <t>（単位：円）</t>
    <rPh sb="1" eb="3">
      <t>タンイ</t>
    </rPh>
    <rPh sb="4" eb="5">
      <t>エン</t>
    </rPh>
    <phoneticPr fontId="2"/>
  </si>
  <si>
    <t>計</t>
    <rPh sb="0" eb="1">
      <t>ケイ</t>
    </rPh>
    <phoneticPr fontId="2"/>
  </si>
  <si>
    <t>2.対象者の内訳</t>
    <rPh sb="2" eb="5">
      <t>タイショウシャ</t>
    </rPh>
    <rPh sb="6" eb="8">
      <t>ウチワケ</t>
    </rPh>
    <phoneticPr fontId="2"/>
  </si>
  <si>
    <t>1.補助金所要額</t>
    <rPh sb="2" eb="5">
      <t>ホジョキン</t>
    </rPh>
    <rPh sb="5" eb="7">
      <t>ショヨウ</t>
    </rPh>
    <rPh sb="7" eb="8">
      <t>ガク</t>
    </rPh>
    <phoneticPr fontId="2"/>
  </si>
  <si>
    <t>（単位:円）</t>
    <phoneticPr fontId="2"/>
  </si>
  <si>
    <t>対象経費の
支出予定額
A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</si>
  <si>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差引額
C（A-B）</t>
    <rPh sb="0" eb="2">
      <t>サシヒキ</t>
    </rPh>
    <rPh sb="2" eb="3">
      <t>ガク</t>
    </rPh>
    <phoneticPr fontId="2"/>
  </si>
  <si>
    <t>補助所要額
（CとDを比較し　
て少ない額）
E</t>
    <rPh sb="0" eb="2">
      <t>ホジョ</t>
    </rPh>
    <rPh sb="2" eb="4">
      <t>ショヨウ</t>
    </rPh>
    <rPh sb="4" eb="5">
      <t>ガク</t>
    </rPh>
    <rPh sb="11" eb="13">
      <t>ヒカク</t>
    </rPh>
    <rPh sb="17" eb="18">
      <t>スク</t>
    </rPh>
    <rPh sb="20" eb="21">
      <t>ガク</t>
    </rPh>
    <phoneticPr fontId="2"/>
  </si>
  <si>
    <t>科目</t>
    <rPh sb="0" eb="2">
      <t>カモク</t>
    </rPh>
    <phoneticPr fontId="2"/>
  </si>
  <si>
    <t>説明</t>
    <rPh sb="0" eb="2">
      <t>セツメイ</t>
    </rPh>
    <phoneticPr fontId="2"/>
  </si>
  <si>
    <t>自立支援給付費</t>
    <rPh sb="0" eb="2">
      <t>ジリツ</t>
    </rPh>
    <rPh sb="2" eb="4">
      <t>シエン</t>
    </rPh>
    <rPh sb="4" eb="6">
      <t>キュウフ</t>
    </rPh>
    <rPh sb="6" eb="7">
      <t>ヒ</t>
    </rPh>
    <phoneticPr fontId="2"/>
  </si>
  <si>
    <t>金額（円）</t>
    <rPh sb="0" eb="2">
      <t>キンガク</t>
    </rPh>
    <rPh sb="3" eb="4">
      <t>エン</t>
    </rPh>
    <phoneticPr fontId="2"/>
  </si>
  <si>
    <t>補助金収入</t>
    <rPh sb="0" eb="3">
      <t>ホジョキン</t>
    </rPh>
    <rPh sb="3" eb="5">
      <t>シュウニュウ</t>
    </rPh>
    <phoneticPr fontId="2"/>
  </si>
  <si>
    <t>寄付金等</t>
    <rPh sb="0" eb="3">
      <t>キフキン</t>
    </rPh>
    <rPh sb="3" eb="4">
      <t>トウ</t>
    </rPh>
    <phoneticPr fontId="2"/>
  </si>
  <si>
    <t>寄付金</t>
    <rPh sb="0" eb="3">
      <t>キフキン</t>
    </rPh>
    <phoneticPr fontId="2"/>
  </si>
  <si>
    <t>その他</t>
    <rPh sb="2" eb="3">
      <t>ホカ</t>
    </rPh>
    <phoneticPr fontId="2"/>
  </si>
  <si>
    <t>合計</t>
    <rPh sb="0" eb="2">
      <t>ゴウケイ</t>
    </rPh>
    <phoneticPr fontId="2"/>
  </si>
  <si>
    <t>人件費</t>
    <rPh sb="0" eb="3">
      <t>ジンケンヒ</t>
    </rPh>
    <phoneticPr fontId="2"/>
  </si>
  <si>
    <t>事業費</t>
    <rPh sb="0" eb="3">
      <t>ジギョウヒ</t>
    </rPh>
    <phoneticPr fontId="2"/>
  </si>
  <si>
    <t>法人名</t>
    <rPh sb="0" eb="2">
      <t>ホウジン</t>
    </rPh>
    <rPh sb="2" eb="3">
      <t>メイ</t>
    </rPh>
    <phoneticPr fontId="2"/>
  </si>
  <si>
    <t>6:1</t>
  </si>
  <si>
    <t>112</t>
    <phoneticPr fontId="2"/>
  </si>
  <si>
    <t>1</t>
    <phoneticPr fontId="2"/>
  </si>
  <si>
    <t>2</t>
    <phoneticPr fontId="2"/>
  </si>
  <si>
    <t>3</t>
    <phoneticPr fontId="2"/>
  </si>
  <si>
    <t>4人以下</t>
    <rPh sb="1" eb="4">
      <t>ニンイカ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</si>
  <si>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</si>
  <si>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</si>
  <si>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1・非該当</t>
  </si>
  <si>
    <t>区分</t>
    <rPh sb="0" eb="2">
      <t>クブン</t>
    </rPh>
    <phoneticPr fontId="2"/>
  </si>
  <si>
    <t>定員</t>
    <rPh sb="0" eb="2">
      <t>テイイン</t>
    </rPh>
    <phoneticPr fontId="2"/>
  </si>
  <si>
    <t>世話人配置</t>
    <rPh sb="0" eb="2">
      <t>セワ</t>
    </rPh>
    <rPh sb="2" eb="3">
      <t>ニン</t>
    </rPh>
    <rPh sb="3" eb="5">
      <t>ハイチ</t>
    </rPh>
    <phoneticPr fontId="2"/>
  </si>
  <si>
    <t>111</t>
    <phoneticPr fontId="2"/>
  </si>
  <si>
    <t>113</t>
    <phoneticPr fontId="2"/>
  </si>
  <si>
    <t>114</t>
    <phoneticPr fontId="2"/>
  </si>
  <si>
    <t>115</t>
    <phoneticPr fontId="2"/>
  </si>
  <si>
    <t>116</t>
    <phoneticPr fontId="2"/>
  </si>
  <si>
    <t>121</t>
    <phoneticPr fontId="2"/>
  </si>
  <si>
    <t>122</t>
    <phoneticPr fontId="2"/>
  </si>
  <si>
    <t>123</t>
  </si>
  <si>
    <t>124</t>
  </si>
  <si>
    <t>125</t>
  </si>
  <si>
    <t>126</t>
  </si>
  <si>
    <t>131</t>
    <phoneticPr fontId="2"/>
  </si>
  <si>
    <t>132</t>
  </si>
  <si>
    <t>133</t>
  </si>
  <si>
    <t>134</t>
  </si>
  <si>
    <t>135</t>
  </si>
  <si>
    <t>136</t>
  </si>
  <si>
    <t>211</t>
    <phoneticPr fontId="2"/>
  </si>
  <si>
    <t>212</t>
  </si>
  <si>
    <t>213</t>
  </si>
  <si>
    <t>214</t>
  </si>
  <si>
    <t>215</t>
  </si>
  <si>
    <t>216</t>
  </si>
  <si>
    <t>221</t>
    <phoneticPr fontId="2"/>
  </si>
  <si>
    <t>222</t>
  </si>
  <si>
    <t>223</t>
  </si>
  <si>
    <t>224</t>
  </si>
  <si>
    <t>225</t>
  </si>
  <si>
    <t>226</t>
  </si>
  <si>
    <t>231</t>
    <phoneticPr fontId="2"/>
  </si>
  <si>
    <t>232</t>
  </si>
  <si>
    <t>233</t>
  </si>
  <si>
    <t>234</t>
  </si>
  <si>
    <t>235</t>
  </si>
  <si>
    <t>236</t>
  </si>
  <si>
    <t>311</t>
    <phoneticPr fontId="2"/>
  </si>
  <si>
    <t>312</t>
  </si>
  <si>
    <t>313</t>
  </si>
  <si>
    <t>314</t>
  </si>
  <si>
    <t>315</t>
  </si>
  <si>
    <t>316</t>
  </si>
  <si>
    <t>321</t>
    <phoneticPr fontId="2"/>
  </si>
  <si>
    <t>322</t>
  </si>
  <si>
    <t>323</t>
  </si>
  <si>
    <t>324</t>
  </si>
  <si>
    <t>325</t>
  </si>
  <si>
    <t>326</t>
  </si>
  <si>
    <t>331</t>
    <phoneticPr fontId="2"/>
  </si>
  <si>
    <t>332</t>
  </si>
  <si>
    <t>333</t>
  </si>
  <si>
    <t>334</t>
  </si>
  <si>
    <t>335</t>
  </si>
  <si>
    <t>336</t>
  </si>
  <si>
    <t>事業者名（法人名）</t>
    <rPh sb="5" eb="7">
      <t>ホウジン</t>
    </rPh>
    <rPh sb="7" eb="8">
      <t>メイ</t>
    </rPh>
    <phoneticPr fontId="2"/>
  </si>
  <si>
    <t>　　 　（例:4月1日～8月13日までの利用の場合、8月は13日÷31日＝0.419のため、4.41月となる。）</t>
    <rPh sb="5" eb="6">
      <t>レイ</t>
    </rPh>
    <rPh sb="8" eb="9">
      <t>ガツ</t>
    </rPh>
    <rPh sb="10" eb="11">
      <t>ヒ</t>
    </rPh>
    <rPh sb="13" eb="14">
      <t>ガツ</t>
    </rPh>
    <rPh sb="16" eb="17">
      <t>ヒ</t>
    </rPh>
    <rPh sb="20" eb="22">
      <t>リヨウ</t>
    </rPh>
    <rPh sb="23" eb="25">
      <t>バアイ</t>
    </rPh>
    <rPh sb="27" eb="28">
      <t>ガツ</t>
    </rPh>
    <rPh sb="31" eb="32">
      <t>ヒ</t>
    </rPh>
    <rPh sb="35" eb="36">
      <t>ヒ</t>
    </rPh>
    <rPh sb="50" eb="51">
      <t>ツキ</t>
    </rPh>
    <phoneticPr fontId="2"/>
  </si>
  <si>
    <r>
      <t xml:space="preserve">②補助基準額
</t>
    </r>
    <r>
      <rPr>
        <sz val="8"/>
        <rFont val="ＭＳ Ｐゴシック"/>
        <family val="3"/>
        <charset val="128"/>
        <scheme val="minor"/>
      </rPr>
      <t>（月額）</t>
    </r>
    <rPh sb="1" eb="3">
      <t>ホジョ</t>
    </rPh>
    <rPh sb="3" eb="5">
      <t>キジュン</t>
    </rPh>
    <rPh sb="5" eb="6">
      <t>ガク</t>
    </rPh>
    <phoneticPr fontId="2"/>
  </si>
  <si>
    <r>
      <t xml:space="preserve">⑤合　計
</t>
    </r>
    <r>
      <rPr>
        <sz val="9"/>
        <rFont val="ＭＳ Ｐゴシック"/>
        <family val="3"/>
        <charset val="128"/>
        <scheme val="minor"/>
      </rPr>
      <t>（③－④）</t>
    </r>
    <rPh sb="1" eb="2">
      <t>ゴウ</t>
    </rPh>
    <rPh sb="3" eb="4">
      <t>ケイ</t>
    </rPh>
    <phoneticPr fontId="2"/>
  </si>
  <si>
    <t>法人繰入金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</si>
  <si>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</si>
  <si>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r>
      <t xml:space="preserve">③補助基準額
</t>
    </r>
    <r>
      <rPr>
        <sz val="8"/>
        <rFont val="ＭＳ Ｐゴシック"/>
        <family val="3"/>
        <charset val="128"/>
        <scheme val="minor"/>
      </rPr>
      <t>（年額…①×②）</t>
    </r>
    <rPh sb="1" eb="3">
      <t>ホジョ</t>
    </rPh>
    <rPh sb="3" eb="5">
      <t>キジュン</t>
    </rPh>
    <rPh sb="5" eb="6">
      <t>ガク</t>
    </rPh>
    <rPh sb="8" eb="10">
      <t>ネンガク</t>
    </rPh>
    <phoneticPr fontId="2"/>
  </si>
  <si>
    <r>
      <t xml:space="preserve">補助基準額計
</t>
    </r>
    <r>
      <rPr>
        <sz val="8"/>
        <rFont val="ＭＳ Ｐゴシック"/>
        <family val="3"/>
        <charset val="128"/>
        <scheme val="minor"/>
      </rPr>
      <t>（注1）</t>
    </r>
    <r>
      <rPr>
        <sz val="11"/>
        <rFont val="ＭＳ Ｐゴシック"/>
        <family val="3"/>
        <charset val="128"/>
        <scheme val="minor"/>
      </rPr>
      <t xml:space="preserve">
D</t>
    </r>
    <rPh sb="0" eb="2">
      <t>ホジョ</t>
    </rPh>
    <rPh sb="2" eb="4">
      <t>キジュン</t>
    </rPh>
    <rPh sb="4" eb="5">
      <t>ガク</t>
    </rPh>
    <rPh sb="5" eb="6">
      <t>ケイ</t>
    </rPh>
    <phoneticPr fontId="2"/>
  </si>
  <si>
    <r>
      <t xml:space="preserve">⑥補助額
</t>
    </r>
    <r>
      <rPr>
        <sz val="9"/>
        <rFont val="ＭＳ Ｐゴシック"/>
        <family val="3"/>
        <charset val="128"/>
        <scheme val="minor"/>
      </rPr>
      <t>（⑤がマイナスの入居者は0円換算）</t>
    </r>
    <rPh sb="1" eb="3">
      <t>ホジョ</t>
    </rPh>
    <rPh sb="3" eb="4">
      <t>ガク</t>
    </rPh>
    <rPh sb="13" eb="16">
      <t>ニュウキョシャ</t>
    </rPh>
    <rPh sb="18" eb="19">
      <t>エン</t>
    </rPh>
    <rPh sb="19" eb="21">
      <t>カンサン</t>
    </rPh>
    <phoneticPr fontId="2"/>
  </si>
  <si>
    <t>法人所在地</t>
    <rPh sb="0" eb="2">
      <t>ホウジン</t>
    </rPh>
    <rPh sb="2" eb="5">
      <t>ショザイチ</t>
    </rPh>
    <phoneticPr fontId="2"/>
  </si>
  <si>
    <t>県開設支援費補助金等</t>
    <rPh sb="0" eb="1">
      <t>ケン</t>
    </rPh>
    <rPh sb="1" eb="3">
      <t>カイセツ</t>
    </rPh>
    <rPh sb="3" eb="5">
      <t>シエン</t>
    </rPh>
    <rPh sb="5" eb="6">
      <t>ヒ</t>
    </rPh>
    <rPh sb="6" eb="9">
      <t>ホジョキン</t>
    </rPh>
    <rPh sb="9" eb="10">
      <t>トウ</t>
    </rPh>
    <phoneticPr fontId="2"/>
  </si>
  <si>
    <t>習志野市運営費補助金</t>
    <rPh sb="0" eb="3">
      <t>ナラシノ</t>
    </rPh>
    <rPh sb="3" eb="4">
      <t>シ</t>
    </rPh>
    <rPh sb="4" eb="7">
      <t>ウンエイヒ</t>
    </rPh>
    <rPh sb="7" eb="10">
      <t>ホジョキン</t>
    </rPh>
    <phoneticPr fontId="2"/>
  </si>
  <si>
    <t>注2．Dの補助基準額計欄には、「2.対象者の内訳」の「⑥補助額」が入る。</t>
    <rPh sb="0" eb="1">
      <t>チュウ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</si>
  <si>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</si>
  <si>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</si>
  <si>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　　　　　　　　　　　　　　　　　　　　　　　　　　　（押印不要）</t>
    <rPh sb="28" eb="30">
      <t>オウイン</t>
    </rPh>
    <rPh sb="30" eb="32">
      <t>フヨウ</t>
    </rPh>
    <phoneticPr fontId="2"/>
  </si>
  <si>
    <t>自立支援給付費の利用者負担（1割負担）</t>
    <rPh sb="0" eb="2">
      <t>ジリツ</t>
    </rPh>
    <rPh sb="2" eb="4">
      <t>シエン</t>
    </rPh>
    <rPh sb="4" eb="6">
      <t>キュウフ</t>
    </rPh>
    <rPh sb="6" eb="7">
      <t>ヒ</t>
    </rPh>
    <rPh sb="8" eb="11">
      <t>リヨウシャ</t>
    </rPh>
    <rPh sb="11" eb="13">
      <t>フタン</t>
    </rPh>
    <rPh sb="15" eb="16">
      <t>ワリ</t>
    </rPh>
    <rPh sb="16" eb="18">
      <t>フタン</t>
    </rPh>
    <phoneticPr fontId="2"/>
  </si>
  <si>
    <t>注1．Ａの対象経費の支出予定額の欄には、収支予算書の「支出」の合計金額が入る。</t>
    <rPh sb="0" eb="1">
      <t>チュウ</t>
    </rPh>
    <rPh sb="5" eb="7">
      <t>タイショウ</t>
    </rPh>
    <rPh sb="7" eb="9">
      <t>ケイヒ</t>
    </rPh>
    <rPh sb="10" eb="12">
      <t>シシュツ</t>
    </rPh>
    <rPh sb="12" eb="14">
      <t>ヨテイ</t>
    </rPh>
    <rPh sb="14" eb="15">
      <t>ガク</t>
    </rPh>
    <rPh sb="16" eb="17">
      <t>ラン</t>
    </rPh>
    <rPh sb="20" eb="22">
      <t>シュウシ</t>
    </rPh>
    <rPh sb="22" eb="25">
      <t>ヨサンショ</t>
    </rPh>
    <rPh sb="27" eb="29">
      <t>シシュツ</t>
    </rPh>
    <rPh sb="31" eb="33">
      <t>ゴウケイ</t>
    </rPh>
    <rPh sb="33" eb="34">
      <t>キン</t>
    </rPh>
    <rPh sb="34" eb="35">
      <t>ガク</t>
    </rPh>
    <rPh sb="36" eb="37">
      <t>ハイ</t>
    </rPh>
    <phoneticPr fontId="2"/>
  </si>
  <si>
    <t>・対象経費は、名称、種別、理由の如何を問わず、ホームの 運営に要する人件費、運営費等とし、</t>
    <rPh sb="1" eb="3">
      <t>タイショウ</t>
    </rPh>
    <rPh sb="3" eb="5">
      <t>ケイヒ</t>
    </rPh>
    <rPh sb="7" eb="9">
      <t>メイショウ</t>
    </rPh>
    <rPh sb="10" eb="12">
      <t>シュベツ</t>
    </rPh>
    <rPh sb="13" eb="15">
      <t>リユウ</t>
    </rPh>
    <rPh sb="16" eb="18">
      <t>イカガ</t>
    </rPh>
    <rPh sb="19" eb="20">
      <t>ト</t>
    </rPh>
    <phoneticPr fontId="2"/>
  </si>
  <si>
    <t>入力の手順</t>
    <rPh sb="0" eb="2">
      <t>ニュウリョク</t>
    </rPh>
    <rPh sb="3" eb="5">
      <t>テジュン</t>
    </rPh>
    <phoneticPr fontId="18"/>
  </si>
  <si>
    <t>2  国保連の請求明細書を基に各月のサービス単位数を入力します。</t>
    <rPh sb="15" eb="17">
      <t>カクツキ</t>
    </rPh>
    <rPh sb="22" eb="25">
      <t>タンイスウ</t>
    </rPh>
    <rPh sb="26" eb="28">
      <t>ニュウリョク</t>
    </rPh>
    <phoneticPr fontId="18"/>
  </si>
  <si>
    <t>地域単価</t>
    <rPh sb="0" eb="2">
      <t>チイキ</t>
    </rPh>
    <rPh sb="2" eb="4">
      <t>タンカ</t>
    </rPh>
    <phoneticPr fontId="18"/>
  </si>
  <si>
    <t>入居者氏名</t>
    <rPh sb="0" eb="3">
      <t>ニュウキョシャ</t>
    </rPh>
    <rPh sb="3" eb="5">
      <t>シメイ</t>
    </rPh>
    <phoneticPr fontId="18"/>
  </si>
  <si>
    <t>サービス提供月</t>
    <rPh sb="4" eb="6">
      <t>テイキョウ</t>
    </rPh>
    <rPh sb="6" eb="7">
      <t>ヅキ</t>
    </rPh>
    <phoneticPr fontId="18"/>
  </si>
  <si>
    <t>サービス単位数（単位）</t>
    <rPh sb="4" eb="7">
      <t>タンイスウ</t>
    </rPh>
    <rPh sb="8" eb="10">
      <t>タンイ</t>
    </rPh>
    <phoneticPr fontId="18"/>
  </si>
  <si>
    <t>月間単位数
（単位）</t>
    <rPh sb="0" eb="2">
      <t>ゲッカン</t>
    </rPh>
    <rPh sb="2" eb="5">
      <t>タンイスウ</t>
    </rPh>
    <rPh sb="7" eb="9">
      <t>タンイ</t>
    </rPh>
    <phoneticPr fontId="18"/>
  </si>
  <si>
    <t>月間サービス費
（円）</t>
    <rPh sb="0" eb="2">
      <t>ゲッカン</t>
    </rPh>
    <rPh sb="6" eb="7">
      <t>ヒ</t>
    </rPh>
    <rPh sb="9" eb="10">
      <t>エン</t>
    </rPh>
    <phoneticPr fontId="18"/>
  </si>
  <si>
    <t>共同生活援助サービス費</t>
    <rPh sb="0" eb="2">
      <t>キョウドウ</t>
    </rPh>
    <rPh sb="2" eb="4">
      <t>セイカツ</t>
    </rPh>
    <rPh sb="4" eb="6">
      <t>エンジョ</t>
    </rPh>
    <rPh sb="10" eb="11">
      <t>ヒ</t>
    </rPh>
    <phoneticPr fontId="18"/>
  </si>
  <si>
    <t>入院時支援特別加算</t>
    <rPh sb="0" eb="2">
      <t>ニュウイン</t>
    </rPh>
    <rPh sb="2" eb="3">
      <t>ジ</t>
    </rPh>
    <rPh sb="3" eb="5">
      <t>シエン</t>
    </rPh>
    <rPh sb="5" eb="7">
      <t>トクベツ</t>
    </rPh>
    <rPh sb="7" eb="9">
      <t>カサン</t>
    </rPh>
    <phoneticPr fontId="18"/>
  </si>
  <si>
    <t>長期入院時支援特別加算</t>
    <rPh sb="0" eb="2">
      <t>チョウキ</t>
    </rPh>
    <rPh sb="2" eb="4">
      <t>ニュウイン</t>
    </rPh>
    <rPh sb="4" eb="5">
      <t>ジ</t>
    </rPh>
    <rPh sb="5" eb="7">
      <t>シエン</t>
    </rPh>
    <rPh sb="7" eb="9">
      <t>トクベツ</t>
    </rPh>
    <rPh sb="9" eb="11">
      <t>カサン</t>
    </rPh>
    <phoneticPr fontId="18"/>
  </si>
  <si>
    <t>帰宅時支援加算</t>
    <rPh sb="0" eb="3">
      <t>キタクジ</t>
    </rPh>
    <rPh sb="3" eb="5">
      <t>シエン</t>
    </rPh>
    <rPh sb="5" eb="7">
      <t>カサン</t>
    </rPh>
    <phoneticPr fontId="18"/>
  </si>
  <si>
    <t>長期帰宅時支援加算</t>
    <rPh sb="0" eb="2">
      <t>チョウキ</t>
    </rPh>
    <rPh sb="2" eb="5">
      <t>キタクジ</t>
    </rPh>
    <rPh sb="5" eb="7">
      <t>シエン</t>
    </rPh>
    <rPh sb="7" eb="9">
      <t>カサン</t>
    </rPh>
    <phoneticPr fontId="18"/>
  </si>
  <si>
    <t>4月</t>
    <rPh sb="1" eb="2">
      <t>ガツ</t>
    </rPh>
    <phoneticPr fontId="18"/>
  </si>
  <si>
    <t>5月</t>
    <rPh sb="1" eb="2">
      <t>ガツ</t>
    </rPh>
    <phoneticPr fontId="18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</si>
  <si>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</si>
  <si>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</si>
  <si>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</si>
  <si>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</si>
  <si>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</si>
  <si>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</si>
  <si>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</si>
  <si>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</si>
  <si>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</si>
  <si>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</si>
  <si>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年間サービス費</t>
    <rPh sb="0" eb="2">
      <t>ネンカン</t>
    </rPh>
    <rPh sb="6" eb="7">
      <t>ヒ</t>
    </rPh>
    <phoneticPr fontId="18"/>
  </si>
  <si>
    <t>補助基準額（月額）</t>
    <rPh sb="0" eb="2">
      <t>ホジョ</t>
    </rPh>
    <rPh sb="2" eb="4">
      <t>キジュン</t>
    </rPh>
    <rPh sb="4" eb="5">
      <t>ガク</t>
    </rPh>
    <rPh sb="6" eb="8">
      <t>ゲツガク</t>
    </rPh>
    <phoneticPr fontId="2"/>
  </si>
  <si>
    <t>円</t>
    <rPh sb="0" eb="1">
      <t>エン</t>
    </rPh>
    <phoneticPr fontId="2"/>
  </si>
  <si>
    <t>3  月間単位数、月間単位数×地域単価、月間サービス費、年間サービス費が自動計算されます。</t>
    <rPh sb="3" eb="5">
      <t>ゲッカン</t>
    </rPh>
    <rPh sb="5" eb="8">
      <t>タンイスウ</t>
    </rPh>
    <rPh sb="9" eb="11">
      <t>ゲッカン</t>
    </rPh>
    <rPh sb="11" eb="14">
      <t>タンイスウ</t>
    </rPh>
    <rPh sb="15" eb="17">
      <t>チイキ</t>
    </rPh>
    <rPh sb="17" eb="19">
      <t>タンカ</t>
    </rPh>
    <rPh sb="20" eb="22">
      <t>ゲッカン</t>
    </rPh>
    <rPh sb="26" eb="27">
      <t>ヒ</t>
    </rPh>
    <rPh sb="28" eb="30">
      <t>ネンカン</t>
    </rPh>
    <rPh sb="34" eb="35">
      <t>ヒ</t>
    </rPh>
    <rPh sb="36" eb="38">
      <t>ジドウ</t>
    </rPh>
    <rPh sb="38" eb="40">
      <t>ケイサン</t>
    </rPh>
    <phoneticPr fontId="18"/>
  </si>
  <si>
    <t>注2．世話人配置、定員、障害支援区分は、月の初日の状況を適用するものとする。</t>
    <rPh sb="0" eb="1">
      <t>チュウ</t>
    </rPh>
    <rPh sb="3" eb="5">
      <t>セワ</t>
    </rPh>
    <rPh sb="5" eb="6">
      <t>ニン</t>
    </rPh>
    <rPh sb="6" eb="8">
      <t>ハイチ</t>
    </rPh>
    <rPh sb="9" eb="11">
      <t>テイイン</t>
    </rPh>
    <rPh sb="12" eb="14">
      <t>ショウガイ</t>
    </rPh>
    <rPh sb="14" eb="16">
      <t>シエン</t>
    </rPh>
    <rPh sb="16" eb="18">
      <t>クブン</t>
    </rPh>
    <rPh sb="25" eb="27">
      <t>ジョウキョウ</t>
    </rPh>
    <rPh sb="28" eb="30">
      <t>テキヨウ</t>
    </rPh>
    <phoneticPr fontId="2"/>
  </si>
  <si>
    <t>注3．入居者が月の途中で入退去した場合は日割計算を行い、小数点以下第2位まで算出する。（小数点第3位以下を切り捨て。）</t>
    <rPh sb="0" eb="1">
      <t>チュウ</t>
    </rPh>
    <rPh sb="3" eb="6">
      <t>ニュウキョシャ</t>
    </rPh>
    <rPh sb="7" eb="8">
      <t>ツキ</t>
    </rPh>
    <rPh sb="9" eb="11">
      <t>トチュウ</t>
    </rPh>
    <rPh sb="12" eb="13">
      <t>ニュウ</t>
    </rPh>
    <rPh sb="13" eb="15">
      <t>タイキョ</t>
    </rPh>
    <rPh sb="17" eb="19">
      <t>バアイ</t>
    </rPh>
    <rPh sb="20" eb="22">
      <t>ヒワリ</t>
    </rPh>
    <rPh sb="22" eb="24">
      <t>ケイサン</t>
    </rPh>
    <rPh sb="25" eb="26">
      <t>オコナ</t>
    </rPh>
    <rPh sb="28" eb="31">
      <t>ショウスウテン</t>
    </rPh>
    <rPh sb="31" eb="33">
      <t>イカ</t>
    </rPh>
    <rPh sb="33" eb="34">
      <t>ダイ</t>
    </rPh>
    <rPh sb="35" eb="36">
      <t>イ</t>
    </rPh>
    <rPh sb="38" eb="40">
      <t>サンシュツ</t>
    </rPh>
    <rPh sb="44" eb="47">
      <t>ショウスウテン</t>
    </rPh>
    <rPh sb="47" eb="48">
      <t>ダイ</t>
    </rPh>
    <rPh sb="49" eb="50">
      <t>イ</t>
    </rPh>
    <rPh sb="50" eb="52">
      <t>イカ</t>
    </rPh>
    <rPh sb="53" eb="54">
      <t>キ</t>
    </rPh>
    <rPh sb="55" eb="56">
      <t>ス</t>
    </rPh>
    <phoneticPr fontId="2"/>
  </si>
  <si>
    <r>
      <t>注4．「④年間サービス費」の欄には</t>
    </r>
    <r>
      <rPr>
        <u/>
        <sz val="11"/>
        <rFont val="ＭＳ Ｐゴシック"/>
        <family val="3"/>
        <charset val="128"/>
        <scheme val="major"/>
      </rPr>
      <t>共同生活援助サービス費、入院時支援特別加算、長期入院時支援特別加算、帰宅時支援加算、長期帰宅時支援加算の合計額を入力する。</t>
    </r>
    <rPh sb="0" eb="1">
      <t>チュウ</t>
    </rPh>
    <rPh sb="5" eb="7">
      <t>ネンカン</t>
    </rPh>
    <rPh sb="11" eb="12">
      <t>ヒ</t>
    </rPh>
    <rPh sb="14" eb="15">
      <t>ラン</t>
    </rPh>
    <rPh sb="17" eb="19">
      <t>キョウドウ</t>
    </rPh>
    <rPh sb="19" eb="21">
      <t>セイカツ</t>
    </rPh>
    <rPh sb="21" eb="23">
      <t>エンジョ</t>
    </rPh>
    <rPh sb="27" eb="28">
      <t>ヒ</t>
    </rPh>
    <rPh sb="29" eb="31">
      <t>ニュウイン</t>
    </rPh>
    <rPh sb="31" eb="32">
      <t>ジ</t>
    </rPh>
    <rPh sb="32" eb="34">
      <t>シエン</t>
    </rPh>
    <rPh sb="34" eb="36">
      <t>トクベツ</t>
    </rPh>
    <rPh sb="36" eb="38">
      <t>カサン</t>
    </rPh>
    <rPh sb="39" eb="41">
      <t>チョウキ</t>
    </rPh>
    <rPh sb="41" eb="43">
      <t>ニュウイン</t>
    </rPh>
    <rPh sb="43" eb="44">
      <t>ジ</t>
    </rPh>
    <rPh sb="44" eb="46">
      <t>シエン</t>
    </rPh>
    <rPh sb="46" eb="48">
      <t>トクベツ</t>
    </rPh>
    <rPh sb="48" eb="50">
      <t>カサン</t>
    </rPh>
    <rPh sb="51" eb="54">
      <t>キタクジ</t>
    </rPh>
    <rPh sb="73" eb="75">
      <t>ニュウリョク</t>
    </rPh>
    <phoneticPr fontId="2"/>
  </si>
  <si>
    <t>注1．入居者ごとに行を分けて入力すること。（年度途中で世話人配置、定員、区分が変わった場合は、更に行を分けて入力すること。）</t>
    <rPh sb="0" eb="1">
      <t>チュウ</t>
    </rPh>
    <rPh sb="3" eb="6">
      <t>ニュウキョシャ</t>
    </rPh>
    <rPh sb="9" eb="10">
      <t>ギョウ</t>
    </rPh>
    <rPh sb="11" eb="12">
      <t>ワ</t>
    </rPh>
    <rPh sb="14" eb="16">
      <t>ニュウリョク</t>
    </rPh>
    <rPh sb="22" eb="24">
      <t>ネンド</t>
    </rPh>
    <rPh sb="24" eb="26">
      <t>トチュウ</t>
    </rPh>
    <rPh sb="47" eb="48">
      <t>サラ</t>
    </rPh>
    <rPh sb="49" eb="50">
      <t>ギョウ</t>
    </rPh>
    <rPh sb="54" eb="56">
      <t>ニュウリョク</t>
    </rPh>
    <phoneticPr fontId="2"/>
  </si>
  <si>
    <t>№</t>
    <phoneticPr fontId="2"/>
  </si>
  <si>
    <t>№1</t>
    <phoneticPr fontId="2"/>
  </si>
  <si>
    <t>年間サービス費</t>
    <phoneticPr fontId="2"/>
  </si>
  <si>
    <t>年間サービス費以外の加算</t>
    <rPh sb="7" eb="9">
      <t>イガイ</t>
    </rPh>
    <rPh sb="10" eb="12">
      <t>カサン</t>
    </rPh>
    <phoneticPr fontId="2"/>
  </si>
  <si>
    <t>月間単位数×
地域単価(円)</t>
    <rPh sb="0" eb="2">
      <t>ゲッカン</t>
    </rPh>
    <rPh sb="2" eb="5">
      <t>タンイスウ</t>
    </rPh>
    <rPh sb="7" eb="9">
      <t>チイキ</t>
    </rPh>
    <rPh sb="9" eb="11">
      <t>タンカ</t>
    </rPh>
    <rPh sb="12" eb="13">
      <t>エン</t>
    </rPh>
    <phoneticPr fontId="18"/>
  </si>
  <si>
    <t>・習志野市が支給決定した入居者の分のみを記載しています。</t>
    <rPh sb="1" eb="5">
      <t>ナラシノシ</t>
    </rPh>
    <rPh sb="6" eb="8">
      <t>シキュウ</t>
    </rPh>
    <rPh sb="8" eb="10">
      <t>ケッテイ</t>
    </rPh>
    <rPh sb="12" eb="14">
      <t>ニュウキョ</t>
    </rPh>
    <rPh sb="14" eb="15">
      <t>シャ</t>
    </rPh>
    <rPh sb="16" eb="17">
      <t>ブン</t>
    </rPh>
    <rPh sb="20" eb="22">
      <t>キサイ</t>
    </rPh>
    <phoneticPr fontId="2"/>
  </si>
  <si>
    <t xml:space="preserve"> 建設費、修繕費、 住居の入居者が負担する食材料費・家賃・光熱水費等は含んでおりません。</t>
    <rPh sb="1" eb="4">
      <t>ケンセツヒ</t>
    </rPh>
    <phoneticPr fontId="2"/>
  </si>
  <si>
    <r>
      <t xml:space="preserve">①利用延月数
</t>
    </r>
    <r>
      <rPr>
        <sz val="8"/>
        <rFont val="ＭＳ Ｐゴシック"/>
        <family val="3"/>
        <charset val="128"/>
        <scheme val="minor"/>
      </rPr>
      <t>（注3）</t>
    </r>
    <rPh sb="1" eb="3">
      <t>リヨウ</t>
    </rPh>
    <rPh sb="3" eb="4">
      <t>ノベ</t>
    </rPh>
    <rPh sb="4" eb="6">
      <t>ツキスウ</t>
    </rPh>
    <phoneticPr fontId="2"/>
  </si>
  <si>
    <r>
      <t xml:space="preserve">入居者氏名
</t>
    </r>
    <r>
      <rPr>
        <sz val="8"/>
        <rFont val="ＭＳ Ｐゴシック"/>
        <family val="3"/>
        <charset val="128"/>
        <scheme val="minor"/>
      </rPr>
      <t>（注1）</t>
    </r>
    <rPh sb="0" eb="3">
      <t>ニュウキョシャ</t>
    </rPh>
    <rPh sb="3" eb="5">
      <t>シメイ</t>
    </rPh>
    <phoneticPr fontId="2"/>
  </si>
  <si>
    <r>
      <rPr>
        <sz val="9"/>
        <rFont val="ＭＳ Ｐゴシック"/>
        <family val="3"/>
        <charset val="128"/>
        <scheme val="minor"/>
      </rPr>
      <t>世話人配置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（注2）</t>
    </r>
    <rPh sb="0" eb="2">
      <t>セワ</t>
    </rPh>
    <rPh sb="2" eb="3">
      <t>ニン</t>
    </rPh>
    <rPh sb="3" eb="5">
      <t>ハイチ</t>
    </rPh>
    <phoneticPr fontId="2"/>
  </si>
  <si>
    <r>
      <t xml:space="preserve">定員
</t>
    </r>
    <r>
      <rPr>
        <sz val="8"/>
        <rFont val="ＭＳ Ｐゴシック"/>
        <family val="3"/>
        <charset val="128"/>
        <scheme val="minor"/>
      </rPr>
      <t>（注2）</t>
    </r>
    <rPh sb="0" eb="2">
      <t>テイイン</t>
    </rPh>
    <phoneticPr fontId="2"/>
  </si>
  <si>
    <r>
      <t xml:space="preserve">区分
</t>
    </r>
    <r>
      <rPr>
        <sz val="8"/>
        <rFont val="ＭＳ Ｐゴシック"/>
        <family val="3"/>
        <charset val="128"/>
        <scheme val="minor"/>
      </rPr>
      <t>（注2）</t>
    </r>
    <rPh sb="0" eb="2">
      <t>クブン</t>
    </rPh>
    <phoneticPr fontId="2"/>
  </si>
  <si>
    <r>
      <t>④年間</t>
    </r>
    <r>
      <rPr>
        <sz val="10"/>
        <rFont val="ＭＳ Ｐゴシック"/>
        <family val="3"/>
        <charset val="128"/>
        <scheme val="minor"/>
      </rPr>
      <t>サービス費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（注4）</t>
    </r>
    <rPh sb="1" eb="3">
      <t>ネンカン</t>
    </rPh>
    <rPh sb="7" eb="8">
      <t>ヒ</t>
    </rPh>
    <rPh sb="10" eb="11">
      <t>チュウ</t>
    </rPh>
    <phoneticPr fontId="2"/>
  </si>
  <si>
    <t>6:1</t>
    <phoneticPr fontId="2"/>
  </si>
  <si>
    <t>グループホーム
の住居名</t>
    <rPh sb="9" eb="11">
      <t>ジュウキョ</t>
    </rPh>
    <rPh sb="11" eb="12">
      <t>メイ</t>
    </rPh>
    <phoneticPr fontId="2"/>
  </si>
  <si>
    <t>6:1（12：1加配）</t>
  </si>
  <si>
    <t>6:1（12：1加配）</t>
    <phoneticPr fontId="2"/>
  </si>
  <si>
    <t>6:1(30:1加配）</t>
    <rPh sb="8" eb="10">
      <t>カハイ</t>
    </rPh>
    <phoneticPr fontId="2"/>
  </si>
  <si>
    <t>円　⇒【A-3所要額調書】に入力してください</t>
    <rPh sb="0" eb="1">
      <t>エン</t>
    </rPh>
    <rPh sb="7" eb="9">
      <t>ショヨウ</t>
    </rPh>
    <rPh sb="9" eb="10">
      <t>ガク</t>
    </rPh>
    <rPh sb="10" eb="12">
      <t>チョウショ</t>
    </rPh>
    <rPh sb="14" eb="16">
      <t>ニュウリョク</t>
    </rPh>
    <phoneticPr fontId="18"/>
  </si>
  <si>
    <r>
      <t>A-3所要額調書　</t>
    </r>
    <r>
      <rPr>
        <sz val="12"/>
        <rFont val="ＭＳ Ｐゴシック"/>
        <family val="3"/>
        <charset val="128"/>
        <scheme val="minor"/>
      </rPr>
      <t>（習志野市障がい者グループホーム運営費補助金）</t>
    </r>
    <rPh sb="10" eb="13">
      <t>ナラシノ</t>
    </rPh>
    <rPh sb="11" eb="12">
      <t>ネンド</t>
    </rPh>
    <rPh sb="14" eb="15">
      <t>ショウ</t>
    </rPh>
    <rPh sb="17" eb="18">
      <t>シャ</t>
    </rPh>
    <rPh sb="25" eb="28">
      <t>ウンエイヒ</t>
    </rPh>
    <rPh sb="28" eb="30">
      <t>ホジョ</t>
    </rPh>
    <rPh sb="30" eb="31">
      <t>キン</t>
    </rPh>
    <phoneticPr fontId="2"/>
  </si>
  <si>
    <t>【A-3所要額調書】の「④年間サービス費」の算出のため、入居者ごとに作成してください。</t>
    <rPh sb="4" eb="6">
      <t>ショヨウ</t>
    </rPh>
    <rPh sb="6" eb="7">
      <t>ガク</t>
    </rPh>
    <rPh sb="7" eb="9">
      <t>チョウショ</t>
    </rPh>
    <rPh sb="13" eb="15">
      <t>ネンカン</t>
    </rPh>
    <rPh sb="19" eb="20">
      <t>ヒ</t>
    </rPh>
    <rPh sb="22" eb="24">
      <t>サンシュツ</t>
    </rPh>
    <rPh sb="28" eb="31">
      <t>ニュウキョシャ</t>
    </rPh>
    <rPh sb="34" eb="36">
      <t>サクセイ</t>
    </rPh>
    <phoneticPr fontId="18"/>
  </si>
  <si>
    <t>※世話人配置、定員、区分が変わった場合は、シートを分けてください</t>
    <rPh sb="25" eb="26">
      <t>ワ</t>
    </rPh>
    <phoneticPr fontId="18"/>
  </si>
  <si>
    <t>4  月間単位数×地域単価が補助基準額（月額）を上回った月は、補助基準額（月額）が月間サービス費となります。</t>
    <rPh sb="3" eb="5">
      <t>ゲッカン</t>
    </rPh>
    <rPh sb="5" eb="8">
      <t>タンイスウ</t>
    </rPh>
    <rPh sb="9" eb="11">
      <t>チイキ</t>
    </rPh>
    <rPh sb="11" eb="13">
      <t>タンカ</t>
    </rPh>
    <rPh sb="14" eb="16">
      <t>ホジョ</t>
    </rPh>
    <rPh sb="16" eb="18">
      <t>キジュン</t>
    </rPh>
    <rPh sb="18" eb="19">
      <t>ガク</t>
    </rPh>
    <rPh sb="20" eb="22">
      <t>ゲツガク</t>
    </rPh>
    <rPh sb="24" eb="26">
      <t>ウワマワ</t>
    </rPh>
    <rPh sb="28" eb="29">
      <t>ツキ</t>
    </rPh>
    <rPh sb="31" eb="33">
      <t>ホジョ</t>
    </rPh>
    <rPh sb="33" eb="35">
      <t>キジュン</t>
    </rPh>
    <rPh sb="35" eb="36">
      <t>ガク</t>
    </rPh>
    <rPh sb="37" eb="39">
      <t>ゲツガク</t>
    </rPh>
    <rPh sb="41" eb="43">
      <t>ゲッカン</t>
    </rPh>
    <rPh sb="47" eb="48">
      <t>ヒ</t>
    </rPh>
    <phoneticPr fontId="18"/>
  </si>
  <si>
    <t>○○ホーム</t>
    <phoneticPr fontId="2"/>
  </si>
  <si>
    <t>□□ホーム</t>
    <phoneticPr fontId="2"/>
  </si>
  <si>
    <t>○○　●●●</t>
    <phoneticPr fontId="2"/>
  </si>
  <si>
    <t>▲▲　△△△</t>
    <phoneticPr fontId="2"/>
  </si>
  <si>
    <t>■■　□□</t>
    <phoneticPr fontId="2"/>
  </si>
  <si>
    <t>対象者数（実人数）</t>
    <rPh sb="0" eb="3">
      <t>タイショウシャ</t>
    </rPh>
    <rPh sb="3" eb="4">
      <t>スウ</t>
    </rPh>
    <rPh sb="5" eb="6">
      <t>ジツ</t>
    </rPh>
    <rPh sb="6" eb="8">
      <t>ニンズウ</t>
    </rPh>
    <phoneticPr fontId="2"/>
  </si>
  <si>
    <t>職員給与</t>
    <rPh sb="0" eb="2">
      <t>ショクイン</t>
    </rPh>
    <rPh sb="2" eb="4">
      <t>キュウヨ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</si>
  <si>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</si>
  <si>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通信費</t>
    <rPh sb="0" eb="3">
      <t>ツウシンヒ</t>
    </rPh>
    <phoneticPr fontId="2"/>
  </si>
  <si>
    <t>交通費</t>
    <rPh sb="0" eb="3">
      <t>コウツウヒ</t>
    </rPh>
    <phoneticPr fontId="2"/>
  </si>
  <si>
    <t>日用品費</t>
    <rPh sb="0" eb="3">
      <t>ニチヨウヒン</t>
    </rPh>
    <rPh sb="3" eb="4">
      <t>ヒ</t>
    </rPh>
    <phoneticPr fontId="2"/>
  </si>
  <si>
    <t>消耗品費</t>
    <rPh sb="0" eb="3">
      <t>ショウモウヒン</t>
    </rPh>
    <rPh sb="3" eb="4">
      <t>ヒ</t>
    </rPh>
    <phoneticPr fontId="2"/>
  </si>
  <si>
    <t>車輌管理維持費</t>
    <rPh sb="0" eb="2">
      <t>シャリョウ</t>
    </rPh>
    <rPh sb="2" eb="4">
      <t>カンリ</t>
    </rPh>
    <rPh sb="4" eb="7">
      <t>イジヒ</t>
    </rPh>
    <phoneticPr fontId="2"/>
  </si>
  <si>
    <t>旅費</t>
    <rPh sb="0" eb="2">
      <t>リョヒ</t>
    </rPh>
    <phoneticPr fontId="2"/>
  </si>
  <si>
    <t>設備費</t>
    <rPh sb="0" eb="3">
      <t>セツビヒ</t>
    </rPh>
    <phoneticPr fontId="2"/>
  </si>
  <si>
    <t>保険料</t>
    <rPh sb="0" eb="3">
      <t>ホケンリョウ</t>
    </rPh>
    <phoneticPr fontId="2"/>
  </si>
  <si>
    <t>研修費</t>
    <rPh sb="0" eb="2">
      <t>ケンシュウ</t>
    </rPh>
    <rPh sb="2" eb="3">
      <t>ヒ</t>
    </rPh>
    <phoneticPr fontId="2"/>
  </si>
  <si>
    <t>雑費</t>
    <rPh sb="0" eb="2">
      <t>ザッピ</t>
    </rPh>
    <phoneticPr fontId="2"/>
  </si>
  <si>
    <t>●●県●●市●●　△-△-△</t>
    <rPh sb="2" eb="3">
      <t>ケン</t>
    </rPh>
    <rPh sb="5" eb="6">
      <t>シ</t>
    </rPh>
    <phoneticPr fontId="2"/>
  </si>
  <si>
    <t>社会福祉法人■■■</t>
    <rPh sb="0" eb="2">
      <t>シャカイ</t>
    </rPh>
    <rPh sb="2" eb="4">
      <t>フクシ</t>
    </rPh>
    <rPh sb="4" eb="6">
      <t>ホウジン</t>
    </rPh>
    <phoneticPr fontId="2"/>
  </si>
  <si>
    <t>理事長　●●　●●　　　　　　　　　　　　（押印不要）</t>
    <rPh sb="0" eb="2">
      <t>リジ</t>
    </rPh>
    <rPh sb="2" eb="3">
      <t>チョウ</t>
    </rPh>
    <rPh sb="22" eb="24">
      <t>オウイン</t>
    </rPh>
    <rPh sb="24" eb="26">
      <t>フヨウ</t>
    </rPh>
    <phoneticPr fontId="2"/>
  </si>
  <si>
    <t>社会福祉法人■■■</t>
    <phoneticPr fontId="2"/>
  </si>
  <si>
    <t>収入予定額
（【A-4収支予算書】の
年間サービス費と寄付金の合計）
B</t>
    <rPh sb="0" eb="2">
      <t>シュウニュウ</t>
    </rPh>
    <rPh sb="2" eb="4">
      <t>ヨテイ</t>
    </rPh>
    <rPh sb="4" eb="5">
      <t>ガク</t>
    </rPh>
    <rPh sb="11" eb="13">
      <t>シュウシ</t>
    </rPh>
    <rPh sb="13" eb="16">
      <t>ヨサンショ</t>
    </rPh>
    <rPh sb="19" eb="21">
      <t>ネンカン</t>
    </rPh>
    <rPh sb="25" eb="26">
      <t>ヒ</t>
    </rPh>
    <rPh sb="27" eb="30">
      <t>キフキン</t>
    </rPh>
    <rPh sb="31" eb="33">
      <t>ゴウケイ</t>
    </rPh>
    <phoneticPr fontId="2"/>
  </si>
  <si>
    <t xml:space="preserve">       A-5年間サービス費算出シートを使って算出すること。</t>
    <rPh sb="10" eb="12">
      <t>ネンカン</t>
    </rPh>
    <rPh sb="16" eb="17">
      <t>ヒ</t>
    </rPh>
    <rPh sb="17" eb="19">
      <t>サンシュツ</t>
    </rPh>
    <rPh sb="23" eb="24">
      <t>ツカ</t>
    </rPh>
    <rPh sb="26" eb="28">
      <t>サンシュツ</t>
    </rPh>
    <phoneticPr fontId="2"/>
  </si>
  <si>
    <r>
      <t>A-4　収支予算書　</t>
    </r>
    <r>
      <rPr>
        <b/>
        <sz val="11"/>
        <rFont val="ＭＳ Ｐゴシック"/>
        <family val="3"/>
        <charset val="128"/>
      </rPr>
      <t>（習志野市障がい者グループホーム運営費補助金）</t>
    </r>
    <rPh sb="4" eb="6">
      <t>シュウシ</t>
    </rPh>
    <rPh sb="6" eb="9">
      <t>ヨサンショ</t>
    </rPh>
    <rPh sb="11" eb="12">
      <t>ネンド</t>
    </rPh>
    <phoneticPr fontId="2"/>
  </si>
  <si>
    <t>A-5　年間サービス費算出シート（習志野市グループホーム運営費補助金）</t>
    <rPh sb="4" eb="6">
      <t>ネンカン</t>
    </rPh>
    <rPh sb="10" eb="11">
      <t>ヒ</t>
    </rPh>
    <rPh sb="11" eb="13">
      <t>サンシュツ</t>
    </rPh>
    <rPh sb="17" eb="21">
      <t>ナラシノシ</t>
    </rPh>
    <rPh sb="28" eb="31">
      <t>ウンエイヒ</t>
    </rPh>
    <rPh sb="31" eb="34">
      <t>ホジョキン</t>
    </rPh>
    <phoneticPr fontId="18"/>
  </si>
  <si>
    <t>※【A-3所要額調書】参照</t>
    <rPh sb="5" eb="7">
      <t>ショヨウ</t>
    </rPh>
    <rPh sb="7" eb="8">
      <t>ガク</t>
    </rPh>
    <rPh sb="8" eb="10">
      <t>チョウショ</t>
    </rPh>
    <rPh sb="11" eb="13">
      <t>サンショウ</t>
    </rPh>
    <phoneticPr fontId="2"/>
  </si>
  <si>
    <t>5  年合計サービス費を【A-3所要額調書】に入力してください。</t>
    <rPh sb="3" eb="4">
      <t>ネン</t>
    </rPh>
    <rPh sb="4" eb="6">
      <t>ゴウケイ</t>
    </rPh>
    <rPh sb="10" eb="11">
      <t>ヒ</t>
    </rPh>
    <rPh sb="16" eb="18">
      <t>ショヨウ</t>
    </rPh>
    <rPh sb="18" eb="19">
      <t>ガク</t>
    </rPh>
    <rPh sb="19" eb="21">
      <t>チョウショ</t>
    </rPh>
    <rPh sb="23" eb="25">
      <t>ニュウリョク</t>
    </rPh>
    <phoneticPr fontId="18"/>
  </si>
  <si>
    <t>1  地域単価を入力します。</t>
    <rPh sb="3" eb="5">
      <t>チイキ</t>
    </rPh>
    <rPh sb="5" eb="7">
      <t>タンカ</t>
    </rPh>
    <rPh sb="8" eb="10">
      <t>ニュウリョク</t>
    </rPh>
    <phoneticPr fontId="18"/>
  </si>
  <si>
    <t>注1．Ａの対象経費の支出予定額の欄には、【A-4収支予算書】の「支出」の合計金額が入る。</t>
    <rPh sb="0" eb="1">
      <t>チュウ</t>
    </rPh>
    <rPh sb="5" eb="7">
      <t>タイショウ</t>
    </rPh>
    <rPh sb="7" eb="9">
      <t>ケイヒ</t>
    </rPh>
    <rPh sb="10" eb="12">
      <t>シシュツ</t>
    </rPh>
    <rPh sb="12" eb="14">
      <t>ヨテイ</t>
    </rPh>
    <rPh sb="14" eb="15">
      <t>ガク</t>
    </rPh>
    <rPh sb="16" eb="17">
      <t>ラン</t>
    </rPh>
    <rPh sb="24" eb="26">
      <t>シュウシ</t>
    </rPh>
    <rPh sb="26" eb="29">
      <t>ヨサンショ</t>
    </rPh>
    <rPh sb="32" eb="34">
      <t>シシュツ</t>
    </rPh>
    <rPh sb="36" eb="38">
      <t>ゴウケイ</t>
    </rPh>
    <rPh sb="38" eb="39">
      <t>キン</t>
    </rPh>
    <rPh sb="39" eb="40">
      <t>ガク</t>
    </rPh>
    <rPh sb="41" eb="42">
      <t>ハイ</t>
    </rPh>
    <phoneticPr fontId="2"/>
  </si>
  <si>
    <t xml:space="preserve">       【A-5年間サービス費算出シート】を使って算出すること。</t>
    <rPh sb="11" eb="13">
      <t>ネンカン</t>
    </rPh>
    <rPh sb="17" eb="18">
      <t>ヒ</t>
    </rPh>
    <rPh sb="18" eb="20">
      <t>サンシュツ</t>
    </rPh>
    <rPh sb="25" eb="26">
      <t>ツカ</t>
    </rPh>
    <rPh sb="28" eb="30">
      <t>サンシュツ</t>
    </rPh>
    <phoneticPr fontId="2"/>
  </si>
  <si>
    <t>※【A-4所要額調書】参照</t>
    <rPh sb="5" eb="7">
      <t>ショヨウ</t>
    </rPh>
    <rPh sb="7" eb="8">
      <t>ガク</t>
    </rPh>
    <rPh sb="8" eb="10">
      <t>チョウショ</t>
    </rPh>
    <rPh sb="11" eb="13">
      <t>サンショウ</t>
    </rPh>
    <phoneticPr fontId="2"/>
  </si>
  <si>
    <r>
      <t>A-3 所要額調書　</t>
    </r>
    <r>
      <rPr>
        <sz val="12"/>
        <rFont val="ＭＳ Ｐゴシック"/>
        <family val="3"/>
        <charset val="128"/>
        <scheme val="minor"/>
      </rPr>
      <t>（習志野市障がい者グループホーム運営費補助金）</t>
    </r>
    <rPh sb="11" eb="14">
      <t>ナラシノ</t>
    </rPh>
    <rPh sb="12" eb="13">
      <t>ネンド</t>
    </rPh>
    <rPh sb="15" eb="16">
      <t>ショウ</t>
    </rPh>
    <rPh sb="18" eb="19">
      <t>シャ</t>
    </rPh>
    <rPh sb="26" eb="29">
      <t>ウンエイヒ</t>
    </rPh>
    <rPh sb="29" eb="31">
      <t>ホジョ</t>
    </rPh>
    <rPh sb="31" eb="32">
      <t>キン</t>
    </rPh>
    <phoneticPr fontId="2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</si>
  <si>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2"/>
  </si>
  <si>
    <t>人員配置体制加算</t>
    <rPh sb="0" eb="4">
      <t>ジンインハイチ</t>
    </rPh>
    <rPh sb="4" eb="6">
      <t>タイセイ</t>
    </rPh>
    <rPh sb="6" eb="8">
      <t>カサン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</si>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</sst>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6"/>
      <color rgb="FFFF0000"/>
      <name val="游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38" fontId="0" fillId="3" borderId="1" xfId="1" applyFont="1" applyFill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38" fontId="0" fillId="0" borderId="15" xfId="1" applyFont="1" applyBorder="1" applyProtection="1">
      <alignment vertical="center"/>
      <protection locked="0"/>
    </xf>
    <xf numFmtId="38" fontId="0" fillId="0" borderId="16" xfId="1" applyFont="1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38" fontId="0" fillId="0" borderId="18" xfId="1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38" fontId="0" fillId="0" borderId="17" xfId="1" applyFont="1" applyBorder="1" applyProtection="1">
      <alignment vertical="center"/>
      <protection locked="0"/>
    </xf>
    <xf numFmtId="38" fontId="0" fillId="0" borderId="0" xfId="1" applyFont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>
      <alignment vertical="center" shrinkToFit="1"/>
    </xf>
    <xf numFmtId="0" fontId="0" fillId="0" borderId="15" xfId="0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vertical="center" shrinkToFit="1"/>
    </xf>
    <xf numFmtId="0" fontId="15" fillId="0" borderId="15" xfId="0" applyFont="1" applyBorder="1" applyAlignment="1" applyProtection="1">
      <alignment vertical="center" shrinkToFit="1"/>
      <protection locked="0"/>
    </xf>
    <xf numFmtId="0" fontId="15" fillId="0" borderId="13" xfId="0" applyFont="1" applyBorder="1" applyAlignment="1" applyProtection="1">
      <alignment vertical="center" shrinkToFit="1"/>
      <protection locked="0"/>
    </xf>
    <xf numFmtId="0" fontId="0" fillId="0" borderId="26" xfId="0" applyBorder="1" applyProtection="1">
      <alignment vertical="center"/>
      <protection locked="0"/>
    </xf>
    <xf numFmtId="38" fontId="0" fillId="0" borderId="26" xfId="1" applyFont="1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15" fillId="0" borderId="12" xfId="0" applyFont="1" applyBorder="1" applyAlignment="1" applyProtection="1">
      <alignment vertical="center" shrinkToFit="1"/>
      <protection locked="0"/>
    </xf>
    <xf numFmtId="38" fontId="0" fillId="0" borderId="27" xfId="1" applyFont="1" applyBorder="1" applyProtection="1">
      <alignment vertical="center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9" xfId="0" applyFont="1" applyBorder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176" fontId="8" fillId="2" borderId="1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NumberFormat="1" applyFont="1" applyFill="1" applyBorder="1" applyAlignment="1" applyProtection="1">
      <alignment horizontal="center" vertical="center"/>
      <protection locked="0"/>
    </xf>
    <xf numFmtId="20" fontId="8" fillId="0" borderId="0" xfId="0" applyNumberFormat="1" applyFo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11" fillId="0" borderId="0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15" fillId="0" borderId="11" xfId="0" applyFont="1" applyBorder="1" applyAlignment="1" applyProtection="1">
      <alignment vertical="center" shrinkToFit="1"/>
      <protection locked="0"/>
    </xf>
    <xf numFmtId="0" fontId="15" fillId="0" borderId="20" xfId="0" applyFont="1" applyBorder="1" applyAlignment="1" applyProtection="1">
      <alignment vertical="center" shrinkToFit="1"/>
      <protection locked="0"/>
    </xf>
    <xf numFmtId="0" fontId="15" fillId="0" borderId="21" xfId="0" applyFont="1" applyBorder="1" applyAlignment="1" applyProtection="1">
      <alignment vertical="center" shrinkToFit="1"/>
      <protection locked="0"/>
    </xf>
    <xf numFmtId="0" fontId="15" fillId="0" borderId="23" xfId="0" applyFont="1" applyBorder="1" applyAlignment="1" applyProtection="1">
      <alignment vertical="center" shrinkToFit="1"/>
      <protection locked="0"/>
    </xf>
    <xf numFmtId="0" fontId="15" fillId="0" borderId="16" xfId="0" applyFont="1" applyBorder="1" applyAlignment="1" applyProtection="1">
      <alignment vertical="center" shrinkToFit="1"/>
      <protection locked="0"/>
    </xf>
    <xf numFmtId="0" fontId="15" fillId="0" borderId="18" xfId="0" applyFont="1" applyBorder="1" applyAlignment="1" applyProtection="1">
      <alignment vertical="center" shrinkToFit="1"/>
      <protection locked="0"/>
    </xf>
    <xf numFmtId="0" fontId="15" fillId="0" borderId="26" xfId="0" applyFont="1" applyBorder="1" applyAlignment="1" applyProtection="1">
      <alignment vertical="center" shrinkToFit="1"/>
      <protection locked="0"/>
    </xf>
    <xf numFmtId="0" fontId="15" fillId="0" borderId="17" xfId="0" applyFont="1" applyBorder="1" applyAlignment="1" applyProtection="1">
      <alignment vertical="center" shrinkToFit="1"/>
      <protection locked="0"/>
    </xf>
    <xf numFmtId="0" fontId="0" fillId="0" borderId="15" xfId="0" applyFont="1" applyBorder="1" applyAlignment="1" applyProtection="1">
      <alignment vertical="center" shrinkToFit="1"/>
      <protection locked="0"/>
    </xf>
    <xf numFmtId="0" fontId="0" fillId="0" borderId="13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17" fillId="0" borderId="0" xfId="0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20" fillId="0" borderId="28" xfId="2" applyFont="1" applyBorder="1">
      <alignment vertical="center"/>
    </xf>
    <xf numFmtId="0" fontId="20" fillId="0" borderId="29" xfId="2" applyFont="1" applyBorder="1">
      <alignment vertical="center"/>
    </xf>
    <xf numFmtId="0" fontId="20" fillId="0" borderId="30" xfId="2" applyFont="1" applyBorder="1">
      <alignment vertical="center"/>
    </xf>
    <xf numFmtId="0" fontId="20" fillId="0" borderId="0" xfId="2" applyFont="1" applyBorder="1">
      <alignment vertical="center"/>
    </xf>
    <xf numFmtId="0" fontId="20" fillId="0" borderId="31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44" xfId="2" applyFont="1" applyBorder="1">
      <alignment vertical="center"/>
    </xf>
    <xf numFmtId="0" fontId="20" fillId="0" borderId="45" xfId="2" applyFont="1" applyBorder="1">
      <alignment vertical="center"/>
    </xf>
    <xf numFmtId="0" fontId="20" fillId="0" borderId="46" xfId="2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8" fillId="0" borderId="0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38" fontId="8" fillId="4" borderId="1" xfId="1" applyFont="1" applyFill="1" applyBorder="1" applyAlignment="1" applyProtection="1">
      <alignment horizontal="center" vertical="center"/>
      <protection locked="0"/>
    </xf>
    <xf numFmtId="176" fontId="8" fillId="2" borderId="33" xfId="0" applyNumberFormat="1" applyFont="1" applyFill="1" applyBorder="1" applyAlignment="1" applyProtection="1">
      <alignment horizontal="right" vertical="center"/>
      <protection locked="0"/>
    </xf>
    <xf numFmtId="38" fontId="0" fillId="6" borderId="1" xfId="1" applyFont="1" applyFill="1" applyBorder="1">
      <alignment vertical="center"/>
    </xf>
    <xf numFmtId="38" fontId="27" fillId="6" borderId="1" xfId="2" applyNumberFormat="1" applyFont="1" applyFill="1" applyBorder="1">
      <alignment vertical="center"/>
    </xf>
    <xf numFmtId="38" fontId="27" fillId="6" borderId="38" xfId="3" applyFont="1" applyFill="1" applyBorder="1">
      <alignment vertical="center"/>
    </xf>
    <xf numFmtId="38" fontId="27" fillId="6" borderId="1" xfId="3" applyFont="1" applyFill="1" applyBorder="1" applyProtection="1">
      <alignment vertical="center"/>
    </xf>
    <xf numFmtId="0" fontId="21" fillId="0" borderId="0" xfId="2" applyFont="1">
      <alignment vertical="center"/>
    </xf>
    <xf numFmtId="0" fontId="20" fillId="0" borderId="0" xfId="2" applyFont="1" applyFill="1">
      <alignment vertical="center"/>
    </xf>
    <xf numFmtId="0" fontId="20" fillId="0" borderId="0" xfId="2" applyFont="1" applyFill="1" applyAlignment="1">
      <alignment horizontal="left" vertical="center"/>
    </xf>
    <xf numFmtId="38" fontId="23" fillId="2" borderId="1" xfId="3" applyFont="1" applyFill="1" applyBorder="1" applyAlignment="1">
      <alignment vertical="center"/>
    </xf>
    <xf numFmtId="0" fontId="21" fillId="6" borderId="1" xfId="2" applyFont="1" applyFill="1" applyBorder="1" applyAlignment="1" applyProtection="1">
      <alignment horizontal="center" vertical="center"/>
    </xf>
    <xf numFmtId="38" fontId="29" fillId="0" borderId="15" xfId="1" applyFont="1" applyBorder="1" applyProtection="1">
      <alignment vertical="center"/>
      <protection locked="0"/>
    </xf>
    <xf numFmtId="38" fontId="29" fillId="0" borderId="18" xfId="1" applyFont="1" applyBorder="1" applyProtection="1">
      <alignment vertical="center"/>
      <protection locked="0"/>
    </xf>
    <xf numFmtId="38" fontId="29" fillId="0" borderId="27" xfId="1" applyFont="1" applyBorder="1" applyProtection="1">
      <alignment vertical="center"/>
      <protection locked="0"/>
    </xf>
    <xf numFmtId="38" fontId="29" fillId="0" borderId="0" xfId="1" applyFont="1" applyProtection="1">
      <alignment vertical="center"/>
      <protection locked="0"/>
    </xf>
    <xf numFmtId="38" fontId="29" fillId="3" borderId="1" xfId="1" applyFont="1" applyFill="1" applyBorder="1" applyProtection="1">
      <alignment vertical="center"/>
      <protection locked="0"/>
    </xf>
    <xf numFmtId="38" fontId="29" fillId="0" borderId="16" xfId="1" applyFont="1" applyBorder="1" applyProtection="1">
      <alignment vertical="center"/>
      <protection locked="0"/>
    </xf>
    <xf numFmtId="38" fontId="29" fillId="6" borderId="1" xfId="1" applyFont="1" applyFill="1" applyBorder="1">
      <alignment vertical="center"/>
    </xf>
    <xf numFmtId="38" fontId="29" fillId="0" borderId="26" xfId="1" applyFont="1" applyBorder="1" applyProtection="1">
      <alignment vertical="center"/>
      <protection locked="0"/>
    </xf>
    <xf numFmtId="0" fontId="20" fillId="5" borderId="1" xfId="2" applyFont="1" applyFill="1" applyBorder="1" applyAlignment="1">
      <alignment vertical="center"/>
    </xf>
    <xf numFmtId="0" fontId="20" fillId="5" borderId="33" xfId="2" applyFont="1" applyFill="1" applyBorder="1" applyAlignment="1">
      <alignment horizontal="center" vertical="center"/>
    </xf>
    <xf numFmtId="0" fontId="20" fillId="5" borderId="1" xfId="2" applyFont="1" applyFill="1" applyBorder="1" applyAlignment="1">
      <alignment horizontal="center" vertical="center" shrinkToFit="1"/>
    </xf>
    <xf numFmtId="0" fontId="20" fillId="5" borderId="11" xfId="2" applyFont="1" applyFill="1" applyBorder="1" applyAlignment="1">
      <alignment horizontal="center" vertical="center" shrinkToFit="1"/>
    </xf>
    <xf numFmtId="2" fontId="24" fillId="0" borderId="34" xfId="2" applyNumberFormat="1" applyFont="1" applyFill="1" applyBorder="1" applyAlignment="1" applyProtection="1">
      <alignment horizontal="center" vertical="center"/>
      <protection locked="0"/>
    </xf>
    <xf numFmtId="38" fontId="24" fillId="0" borderId="35" xfId="3" applyFont="1" applyFill="1" applyBorder="1" applyProtection="1">
      <alignment vertical="center"/>
      <protection locked="0"/>
    </xf>
    <xf numFmtId="38" fontId="24" fillId="0" borderId="36" xfId="3" applyFont="1" applyFill="1" applyBorder="1" applyProtection="1">
      <alignment vertical="center"/>
      <protection locked="0"/>
    </xf>
    <xf numFmtId="38" fontId="24" fillId="0" borderId="37" xfId="3" applyFont="1" applyFill="1" applyBorder="1" applyProtection="1">
      <alignment vertical="center"/>
      <protection locked="0"/>
    </xf>
    <xf numFmtId="38" fontId="24" fillId="0" borderId="39" xfId="3" applyFont="1" applyFill="1" applyBorder="1" applyProtection="1">
      <alignment vertical="center"/>
      <protection locked="0"/>
    </xf>
    <xf numFmtId="38" fontId="24" fillId="0" borderId="1" xfId="3" applyFont="1" applyFill="1" applyBorder="1" applyProtection="1">
      <alignment vertical="center"/>
      <protection locked="0"/>
    </xf>
    <xf numFmtId="38" fontId="24" fillId="0" borderId="40" xfId="3" applyFont="1" applyFill="1" applyBorder="1" applyProtection="1">
      <alignment vertical="center"/>
      <protection locked="0"/>
    </xf>
    <xf numFmtId="38" fontId="24" fillId="0" borderId="41" xfId="3" applyFont="1" applyFill="1" applyBorder="1" applyProtection="1">
      <alignment vertical="center"/>
      <protection locked="0"/>
    </xf>
    <xf numFmtId="38" fontId="24" fillId="0" borderId="42" xfId="3" applyFont="1" applyFill="1" applyBorder="1" applyProtection="1">
      <alignment vertical="center"/>
      <protection locked="0"/>
    </xf>
    <xf numFmtId="38" fontId="24" fillId="0" borderId="43" xfId="3" applyFont="1" applyFill="1" applyBorder="1" applyProtection="1">
      <alignment vertical="center"/>
      <protection locked="0"/>
    </xf>
    <xf numFmtId="0" fontId="0" fillId="5" borderId="1" xfId="0" applyFill="1" applyBorder="1" applyAlignment="1">
      <alignment horizontal="center" vertical="center"/>
    </xf>
    <xf numFmtId="0" fontId="0" fillId="5" borderId="11" xfId="0" applyFill="1" applyBorder="1" applyProtection="1">
      <alignment vertical="center"/>
      <protection locked="0"/>
    </xf>
    <xf numFmtId="0" fontId="0" fillId="5" borderId="12" xfId="0" applyFill="1" applyBorder="1" applyProtection="1">
      <alignment vertical="center"/>
      <protection locked="0"/>
    </xf>
    <xf numFmtId="0" fontId="0" fillId="5" borderId="13" xfId="0" applyFill="1" applyBorder="1" applyProtection="1">
      <alignment vertical="center"/>
      <protection locked="0"/>
    </xf>
    <xf numFmtId="0" fontId="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2" fontId="21" fillId="0" borderId="34" xfId="2" applyNumberFormat="1" applyFont="1" applyFill="1" applyBorder="1" applyAlignment="1" applyProtection="1">
      <alignment horizontal="center" vertical="center"/>
      <protection locked="0"/>
    </xf>
    <xf numFmtId="38" fontId="21" fillId="0" borderId="35" xfId="3" applyFont="1" applyFill="1" applyBorder="1" applyProtection="1">
      <alignment vertical="center"/>
      <protection locked="0"/>
    </xf>
    <xf numFmtId="38" fontId="21" fillId="0" borderId="36" xfId="3" applyFont="1" applyFill="1" applyBorder="1" applyProtection="1">
      <alignment vertical="center"/>
      <protection locked="0"/>
    </xf>
    <xf numFmtId="38" fontId="21" fillId="0" borderId="37" xfId="3" applyFont="1" applyFill="1" applyBorder="1" applyProtection="1">
      <alignment vertical="center"/>
      <protection locked="0"/>
    </xf>
    <xf numFmtId="38" fontId="21" fillId="0" borderId="39" xfId="3" applyFont="1" applyFill="1" applyBorder="1" applyProtection="1">
      <alignment vertical="center"/>
      <protection locked="0"/>
    </xf>
    <xf numFmtId="38" fontId="21" fillId="0" borderId="1" xfId="3" applyFont="1" applyFill="1" applyBorder="1" applyProtection="1">
      <alignment vertical="center"/>
      <protection locked="0"/>
    </xf>
    <xf numFmtId="38" fontId="21" fillId="0" borderId="40" xfId="3" applyFont="1" applyFill="1" applyBorder="1" applyProtection="1">
      <alignment vertical="center"/>
      <protection locked="0"/>
    </xf>
    <xf numFmtId="38" fontId="21" fillId="0" borderId="41" xfId="3" applyFont="1" applyFill="1" applyBorder="1" applyProtection="1">
      <alignment vertical="center"/>
      <protection locked="0"/>
    </xf>
    <xf numFmtId="38" fontId="21" fillId="0" borderId="42" xfId="3" applyFont="1" applyFill="1" applyBorder="1" applyProtection="1">
      <alignment vertical="center"/>
      <protection locked="0"/>
    </xf>
    <xf numFmtId="38" fontId="21" fillId="0" borderId="43" xfId="3" applyFont="1" applyFill="1" applyBorder="1" applyProtection="1">
      <alignment vertical="center"/>
      <protection locked="0"/>
    </xf>
    <xf numFmtId="38" fontId="21" fillId="0" borderId="51" xfId="3" applyFont="1" applyFill="1" applyBorder="1" applyProtection="1">
      <alignment vertical="center"/>
      <protection locked="0"/>
    </xf>
    <xf numFmtId="38" fontId="21" fillId="0" borderId="38" xfId="3" applyFont="1" applyFill="1" applyBorder="1" applyProtection="1">
      <alignment vertical="center"/>
      <protection locked="0"/>
    </xf>
    <xf numFmtId="38" fontId="21" fillId="0" borderId="52" xfId="3" applyFont="1" applyFill="1" applyBorder="1" applyProtection="1">
      <alignment vertical="center"/>
      <protection locked="0"/>
    </xf>
    <xf numFmtId="38" fontId="24" fillId="0" borderId="51" xfId="3" applyFont="1" applyFill="1" applyBorder="1" applyProtection="1">
      <alignment vertical="center"/>
      <protection locked="0"/>
    </xf>
    <xf numFmtId="38" fontId="24" fillId="0" borderId="38" xfId="3" applyFont="1" applyFill="1" applyBorder="1" applyProtection="1">
      <alignment vertical="center"/>
      <protection locked="0"/>
    </xf>
    <xf numFmtId="38" fontId="24" fillId="0" borderId="52" xfId="3" applyFont="1" applyFill="1" applyBorder="1" applyProtection="1">
      <alignment vertical="center"/>
      <protection locked="0"/>
    </xf>
    <xf numFmtId="2" fontId="21" fillId="0" borderId="0" xfId="2" applyNumberFormat="1" applyFont="1" applyFill="1" applyBorder="1" applyAlignment="1" applyProtection="1">
      <alignment horizontal="left" vertical="center"/>
      <protection locked="0"/>
    </xf>
    <xf numFmtId="2" fontId="27" fillId="0" borderId="0" xfId="2" applyNumberFormat="1" applyFont="1" applyFill="1" applyBorder="1" applyAlignment="1" applyProtection="1">
      <alignment horizontal="left" vertical="center"/>
      <protection locked="0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31" fillId="5" borderId="11" xfId="2" applyFont="1" applyFill="1" applyBorder="1" applyAlignment="1">
      <alignment horizontal="center" vertical="center" shrinkToFit="1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177" fontId="8" fillId="0" borderId="39" xfId="0" applyNumberFormat="1" applyFont="1" applyFill="1" applyBorder="1" applyAlignment="1" applyProtection="1">
      <alignment horizontal="center" vertical="center"/>
      <protection locked="0"/>
    </xf>
    <xf numFmtId="177" fontId="8" fillId="0" borderId="40" xfId="0" applyNumberFormat="1" applyFont="1" applyFill="1" applyBorder="1" applyAlignment="1" applyProtection="1">
      <alignment horizontal="center" vertical="center"/>
      <protection locked="0"/>
    </xf>
    <xf numFmtId="38" fontId="8" fillId="6" borderId="4" xfId="1" applyFont="1" applyFill="1" applyBorder="1" applyAlignment="1" applyProtection="1">
      <alignment horizontal="right" vertical="center"/>
    </xf>
    <xf numFmtId="38" fontId="8" fillId="6" borderId="5" xfId="1" applyFont="1" applyFill="1" applyBorder="1" applyAlignment="1" applyProtection="1">
      <alignment horizontal="right" vertical="center"/>
    </xf>
    <xf numFmtId="38" fontId="8" fillId="6" borderId="2" xfId="1" applyFont="1" applyFill="1" applyBorder="1" applyAlignment="1" applyProtection="1">
      <alignment horizontal="right" vertical="center"/>
    </xf>
    <xf numFmtId="38" fontId="8" fillId="6" borderId="7" xfId="1" applyFont="1" applyFill="1" applyBorder="1" applyAlignment="1" applyProtection="1">
      <alignment horizontal="right" vertical="center"/>
    </xf>
    <xf numFmtId="38" fontId="8" fillId="6" borderId="3" xfId="1" applyFont="1" applyFill="1" applyBorder="1" applyAlignment="1" applyProtection="1">
      <alignment horizontal="right" vertical="center"/>
    </xf>
    <xf numFmtId="38" fontId="8" fillId="6" borderId="6" xfId="1" applyFont="1" applyFill="1" applyBorder="1" applyAlignment="1" applyProtection="1">
      <alignment horizontal="right" vertical="center"/>
    </xf>
    <xf numFmtId="0" fontId="8" fillId="0" borderId="39" xfId="0" applyFont="1" applyFill="1" applyBorder="1" applyAlignment="1" applyProtection="1">
      <alignment horizontal="right" vertical="center"/>
      <protection locked="0"/>
    </xf>
    <xf numFmtId="0" fontId="8" fillId="0" borderId="40" xfId="0" applyFont="1" applyFill="1" applyBorder="1" applyAlignment="1" applyProtection="1">
      <alignment horizontal="right" vertical="center"/>
      <protection locked="0"/>
    </xf>
    <xf numFmtId="3" fontId="8" fillId="6" borderId="5" xfId="0" applyNumberFormat="1" applyFont="1" applyFill="1" applyBorder="1" applyAlignment="1" applyProtection="1">
      <alignment vertical="center"/>
    </xf>
    <xf numFmtId="3" fontId="8" fillId="6" borderId="7" xfId="0" applyNumberFormat="1" applyFont="1" applyFill="1" applyBorder="1" applyAlignment="1" applyProtection="1">
      <alignment vertical="center"/>
    </xf>
    <xf numFmtId="38" fontId="8" fillId="6" borderId="11" xfId="1" applyFont="1" applyFill="1" applyBorder="1" applyAlignment="1" applyProtection="1">
      <alignment vertical="center"/>
    </xf>
    <xf numFmtId="38" fontId="8" fillId="6" borderId="13" xfId="1" applyFont="1" applyFill="1" applyBorder="1" applyAlignment="1" applyProtection="1">
      <alignment vertical="center"/>
    </xf>
    <xf numFmtId="0" fontId="10" fillId="5" borderId="3" xfId="0" applyFont="1" applyFill="1" applyBorder="1" applyAlignment="1" applyProtection="1">
      <alignment horizontal="center" vertical="center" shrinkToFit="1"/>
    </xf>
    <xf numFmtId="0" fontId="10" fillId="5" borderId="6" xfId="0" applyFont="1" applyFill="1" applyBorder="1" applyAlignment="1" applyProtection="1">
      <alignment horizontal="center" vertical="center" shrinkToFit="1"/>
    </xf>
    <xf numFmtId="0" fontId="10" fillId="0" borderId="49" xfId="0" applyFont="1" applyFill="1" applyBorder="1" applyAlignment="1" applyProtection="1">
      <alignment horizontal="center" vertical="center" wrapText="1"/>
      <protection locked="0"/>
    </xf>
    <xf numFmtId="0" fontId="10" fillId="0" borderId="50" xfId="0" applyFont="1" applyFill="1" applyBorder="1" applyAlignment="1" applyProtection="1">
      <alignment horizontal="center" vertical="center" wrapText="1"/>
      <protection locked="0"/>
    </xf>
    <xf numFmtId="49" fontId="8" fillId="7" borderId="4" xfId="0" applyNumberFormat="1" applyFont="1" applyFill="1" applyBorder="1" applyAlignment="1" applyProtection="1">
      <alignment horizontal="center" vertical="center"/>
      <protection locked="0"/>
    </xf>
    <xf numFmtId="49" fontId="8" fillId="7" borderId="2" xfId="0" applyNumberFormat="1" applyFont="1" applyFill="1" applyBorder="1" applyAlignment="1" applyProtection="1">
      <alignment horizontal="center" vertical="center"/>
      <protection locked="0"/>
    </xf>
    <xf numFmtId="0" fontId="8" fillId="7" borderId="3" xfId="0" applyNumberFormat="1" applyFont="1" applyFill="1" applyBorder="1" applyAlignment="1" applyProtection="1">
      <alignment horizontal="center" vertical="center"/>
      <protection locked="0"/>
    </xf>
    <xf numFmtId="0" fontId="8" fillId="7" borderId="6" xfId="0" applyNumberFormat="1" applyFont="1" applyFill="1" applyBorder="1" applyAlignment="1" applyProtection="1">
      <alignment horizontal="center" vertical="center"/>
      <protection locked="0"/>
    </xf>
    <xf numFmtId="0" fontId="8" fillId="7" borderId="3" xfId="0" applyFont="1" applyFill="1" applyBorder="1" applyAlignment="1" applyProtection="1">
      <alignment horizontal="center" vertical="center"/>
      <protection locked="0"/>
    </xf>
    <xf numFmtId="0" fontId="8" fillId="7" borderId="6" xfId="0" applyFont="1" applyFill="1" applyBorder="1" applyAlignment="1" applyProtection="1">
      <alignment horizontal="center" vertical="center"/>
      <protection locked="0"/>
    </xf>
    <xf numFmtId="0" fontId="8" fillId="7" borderId="11" xfId="0" applyFont="1" applyFill="1" applyBorder="1" applyAlignment="1" applyProtection="1">
      <alignment horizontal="center" vertical="center"/>
      <protection locked="0"/>
    </xf>
    <xf numFmtId="0" fontId="8" fillId="7" borderId="13" xfId="0" applyFont="1" applyFill="1" applyBorder="1" applyAlignment="1" applyProtection="1">
      <alignment horizontal="center" vertical="center"/>
      <protection locked="0"/>
    </xf>
    <xf numFmtId="0" fontId="8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horizontal="center" vertical="center"/>
      <protection locked="0"/>
    </xf>
    <xf numFmtId="177" fontId="8" fillId="0" borderId="41" xfId="0" applyNumberFormat="1" applyFont="1" applyFill="1" applyBorder="1" applyAlignment="1" applyProtection="1">
      <alignment horizontal="center" vertical="center"/>
      <protection locked="0"/>
    </xf>
    <xf numFmtId="177" fontId="8" fillId="0" borderId="43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right" vertical="center"/>
      <protection locked="0"/>
    </xf>
    <xf numFmtId="0" fontId="8" fillId="0" borderId="43" xfId="0" applyFont="1" applyFill="1" applyBorder="1" applyAlignment="1" applyProtection="1">
      <alignment horizontal="right" vertical="center"/>
      <protection locked="0"/>
    </xf>
    <xf numFmtId="0" fontId="8" fillId="0" borderId="39" xfId="0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Fill="1" applyBorder="1" applyAlignment="1" applyProtection="1">
      <alignment horizontal="center" vertical="center" wrapText="1"/>
      <protection locked="0"/>
    </xf>
    <xf numFmtId="3" fontId="8" fillId="0" borderId="39" xfId="0" applyNumberFormat="1" applyFont="1" applyFill="1" applyBorder="1" applyAlignment="1" applyProtection="1">
      <alignment horizontal="right" vertical="center"/>
      <protection locked="0"/>
    </xf>
    <xf numFmtId="0" fontId="8" fillId="5" borderId="11" xfId="0" applyFont="1" applyFill="1" applyBorder="1" applyAlignment="1" applyProtection="1">
      <alignment horizontal="center" vertical="center" wrapText="1"/>
    </xf>
    <xf numFmtId="0" fontId="8" fillId="5" borderId="12" xfId="0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shrinkToFit="1"/>
    </xf>
    <xf numFmtId="0" fontId="8" fillId="5" borderId="13" xfId="0" applyFont="1" applyFill="1" applyBorder="1" applyAlignment="1" applyProtection="1">
      <alignment horizontal="center" vertical="center" shrinkToFit="1"/>
    </xf>
    <xf numFmtId="0" fontId="10" fillId="0" borderId="48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 wrapText="1"/>
    </xf>
    <xf numFmtId="177" fontId="8" fillId="0" borderId="35" xfId="0" applyNumberFormat="1" applyFont="1" applyFill="1" applyBorder="1" applyAlignment="1" applyProtection="1">
      <alignment horizontal="center" vertical="center"/>
      <protection locked="0"/>
    </xf>
    <xf numFmtId="177" fontId="8" fillId="0" borderId="37" xfId="0" applyNumberFormat="1" applyFont="1" applyFill="1" applyBorder="1" applyAlignment="1" applyProtection="1">
      <alignment horizontal="center" vertical="center"/>
      <protection locked="0"/>
    </xf>
    <xf numFmtId="3" fontId="8" fillId="6" borderId="1" xfId="0" applyNumberFormat="1" applyFont="1" applyFill="1" applyBorder="1" applyAlignment="1" applyProtection="1">
      <alignment horizontal="right" vertical="center"/>
    </xf>
    <xf numFmtId="0" fontId="8" fillId="6" borderId="1" xfId="0" applyFont="1" applyFill="1" applyBorder="1" applyAlignment="1" applyProtection="1">
      <alignment horizontal="right" vertical="center"/>
    </xf>
    <xf numFmtId="3" fontId="8" fillId="0" borderId="35" xfId="0" applyNumberFormat="1" applyFont="1" applyFill="1" applyBorder="1" applyAlignment="1" applyProtection="1">
      <alignment horizontal="right" vertical="center"/>
      <protection locked="0"/>
    </xf>
    <xf numFmtId="0" fontId="8" fillId="0" borderId="37" xfId="0" applyFont="1" applyFill="1" applyBorder="1" applyAlignment="1" applyProtection="1">
      <alignment horizontal="right" vertical="center"/>
      <protection locked="0"/>
    </xf>
    <xf numFmtId="0" fontId="8" fillId="0" borderId="35" xfId="0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wrapText="1"/>
    </xf>
    <xf numFmtId="0" fontId="8" fillId="5" borderId="1" xfId="0" applyFont="1" applyFill="1" applyBorder="1" applyAlignment="1" applyProtection="1">
      <alignment horizontal="center"/>
    </xf>
    <xf numFmtId="176" fontId="8" fillId="6" borderId="3" xfId="0" applyNumberFormat="1" applyFont="1" applyFill="1" applyBorder="1" applyAlignment="1" applyProtection="1">
      <alignment horizontal="right" vertical="center"/>
    </xf>
    <xf numFmtId="176" fontId="8" fillId="6" borderId="5" xfId="0" applyNumberFormat="1" applyFont="1" applyFill="1" applyBorder="1" applyAlignment="1" applyProtection="1">
      <alignment horizontal="right" vertical="center"/>
    </xf>
    <xf numFmtId="176" fontId="8" fillId="6" borderId="8" xfId="0" applyNumberFormat="1" applyFont="1" applyFill="1" applyBorder="1" applyAlignment="1" applyProtection="1">
      <alignment horizontal="right" vertical="center"/>
    </xf>
    <xf numFmtId="176" fontId="8" fillId="6" borderId="9" xfId="0" applyNumberFormat="1" applyFont="1" applyFill="1" applyBorder="1" applyAlignment="1" applyProtection="1">
      <alignment horizontal="right" vertical="center"/>
    </xf>
    <xf numFmtId="176" fontId="8" fillId="6" borderId="6" xfId="0" applyNumberFormat="1" applyFont="1" applyFill="1" applyBorder="1" applyAlignment="1" applyProtection="1">
      <alignment horizontal="right" vertical="center"/>
    </xf>
    <xf numFmtId="176" fontId="8" fillId="6" borderId="7" xfId="0" applyNumberFormat="1" applyFont="1" applyFill="1" applyBorder="1" applyAlignment="1" applyProtection="1">
      <alignment horizontal="right" vertical="center"/>
    </xf>
    <xf numFmtId="177" fontId="8" fillId="0" borderId="24" xfId="0" applyNumberFormat="1" applyFont="1" applyFill="1" applyBorder="1" applyAlignment="1" applyProtection="1">
      <alignment horizontal="center" vertical="center"/>
      <protection locked="0"/>
    </xf>
    <xf numFmtId="177" fontId="8" fillId="0" borderId="53" xfId="0" applyNumberFormat="1" applyFont="1" applyFill="1" applyBorder="1" applyAlignment="1" applyProtection="1">
      <alignment horizontal="center" vertical="center"/>
      <protection locked="0"/>
    </xf>
    <xf numFmtId="177" fontId="8" fillId="0" borderId="47" xfId="0" applyNumberFormat="1" applyFont="1" applyFill="1" applyBorder="1" applyAlignment="1" applyProtection="1">
      <alignment horizontal="center" vertical="center"/>
    </xf>
    <xf numFmtId="177" fontId="8" fillId="0" borderId="10" xfId="0" applyNumberFormat="1" applyFont="1" applyFill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right" vertical="center"/>
    </xf>
    <xf numFmtId="38" fontId="8" fillId="6" borderId="13" xfId="1" applyFont="1" applyFill="1" applyBorder="1" applyAlignment="1" applyProtection="1">
      <alignment horizontal="right" vertical="center"/>
    </xf>
    <xf numFmtId="38" fontId="8" fillId="6" borderId="1" xfId="1" applyFont="1" applyFill="1" applyBorder="1" applyAlignment="1" applyProtection="1">
      <alignment horizontal="right" vertical="center"/>
    </xf>
    <xf numFmtId="38" fontId="8" fillId="6" borderId="3" xfId="1" applyFont="1" applyFill="1" applyBorder="1" applyAlignment="1" applyProtection="1">
      <alignment vertical="center"/>
    </xf>
    <xf numFmtId="38" fontId="8" fillId="6" borderId="5" xfId="1" applyFont="1" applyFill="1" applyBorder="1" applyAlignment="1" applyProtection="1">
      <alignment vertical="center"/>
    </xf>
    <xf numFmtId="38" fontId="8" fillId="6" borderId="6" xfId="1" applyFont="1" applyFill="1" applyBorder="1" applyAlignment="1" applyProtection="1">
      <alignment vertical="center"/>
    </xf>
    <xf numFmtId="38" fontId="8" fillId="6" borderId="7" xfId="1" applyFont="1" applyFill="1" applyBorder="1" applyAlignment="1" applyProtection="1">
      <alignment vertical="center"/>
    </xf>
    <xf numFmtId="3" fontId="8" fillId="6" borderId="11" xfId="0" applyNumberFormat="1" applyFont="1" applyFill="1" applyBorder="1" applyAlignment="1" applyProtection="1">
      <alignment vertical="center"/>
    </xf>
    <xf numFmtId="3" fontId="8" fillId="6" borderId="13" xfId="0" applyNumberFormat="1" applyFont="1" applyFill="1" applyBorder="1" applyAlignment="1" applyProtection="1">
      <alignment vertical="center"/>
    </xf>
    <xf numFmtId="0" fontId="8" fillId="5" borderId="11" xfId="0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 wrapText="1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176" fontId="8" fillId="6" borderId="38" xfId="0" applyNumberFormat="1" applyFont="1" applyFill="1" applyBorder="1" applyAlignment="1" applyProtection="1">
      <alignment horizontal="right" vertical="center"/>
    </xf>
    <xf numFmtId="176" fontId="8" fillId="6" borderId="1" xfId="0" applyNumberFormat="1" applyFont="1" applyFill="1" applyBorder="1" applyAlignment="1" applyProtection="1">
      <alignment horizontal="right" vertical="center"/>
    </xf>
    <xf numFmtId="176" fontId="8" fillId="0" borderId="35" xfId="0" applyNumberFormat="1" applyFont="1" applyFill="1" applyBorder="1" applyAlignment="1" applyProtection="1">
      <alignment horizontal="right" vertical="center"/>
      <protection locked="0"/>
    </xf>
    <xf numFmtId="176" fontId="8" fillId="0" borderId="37" xfId="0" applyNumberFormat="1" applyFont="1" applyFill="1" applyBorder="1" applyAlignment="1" applyProtection="1">
      <alignment horizontal="right" vertical="center"/>
      <protection locked="0"/>
    </xf>
    <xf numFmtId="176" fontId="8" fillId="0" borderId="39" xfId="0" applyNumberFormat="1" applyFont="1" applyFill="1" applyBorder="1" applyAlignment="1" applyProtection="1">
      <alignment horizontal="right" vertical="center"/>
      <protection locked="0"/>
    </xf>
    <xf numFmtId="176" fontId="8" fillId="0" borderId="40" xfId="0" applyNumberFormat="1" applyFont="1" applyFill="1" applyBorder="1" applyAlignment="1" applyProtection="1">
      <alignment horizontal="right" vertical="center"/>
      <protection locked="0"/>
    </xf>
    <xf numFmtId="176" fontId="8" fillId="0" borderId="41" xfId="0" applyNumberFormat="1" applyFont="1" applyFill="1" applyBorder="1" applyAlignment="1" applyProtection="1">
      <alignment horizontal="right" vertical="center"/>
      <protection locked="0"/>
    </xf>
    <xf numFmtId="176" fontId="8" fillId="0" borderId="43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</xf>
    <xf numFmtId="0" fontId="13" fillId="5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 shrinkToFit="1"/>
    </xf>
    <xf numFmtId="0" fontId="8" fillId="5" borderId="1" xfId="0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top" shrinkToFit="1"/>
    </xf>
    <xf numFmtId="0" fontId="8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5" xfId="0" applyFont="1" applyFill="1" applyBorder="1" applyAlignment="1" applyProtection="1">
      <alignment horizontal="center" vertical="center"/>
    </xf>
    <xf numFmtId="0" fontId="8" fillId="5" borderId="8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  <xf numFmtId="176" fontId="8" fillId="0" borderId="3" xfId="0" applyNumberFormat="1" applyFont="1" applyFill="1" applyBorder="1" applyAlignment="1" applyProtection="1">
      <alignment horizontal="center" vertical="center"/>
      <protection locked="0"/>
    </xf>
    <xf numFmtId="176" fontId="8" fillId="0" borderId="4" xfId="0" applyNumberFormat="1" applyFont="1" applyFill="1" applyBorder="1" applyAlignment="1" applyProtection="1">
      <alignment horizontal="center" vertical="center"/>
      <protection locked="0"/>
    </xf>
    <xf numFmtId="176" fontId="8" fillId="0" borderId="5" xfId="0" applyNumberFormat="1" applyFont="1" applyFill="1" applyBorder="1" applyAlignment="1" applyProtection="1">
      <alignment horizontal="center" vertical="center"/>
      <protection locked="0"/>
    </xf>
    <xf numFmtId="176" fontId="8" fillId="0" borderId="8" xfId="0" applyNumberFormat="1" applyFont="1" applyFill="1" applyBorder="1" applyAlignment="1" applyProtection="1">
      <alignment horizontal="center" vertical="center"/>
      <protection locked="0"/>
    </xf>
    <xf numFmtId="176" fontId="8" fillId="0" borderId="0" xfId="0" applyNumberFormat="1" applyFont="1" applyFill="1" applyBorder="1" applyAlignment="1" applyProtection="1">
      <alignment horizontal="center" vertical="center"/>
      <protection locked="0"/>
    </xf>
    <xf numFmtId="176" fontId="8" fillId="0" borderId="9" xfId="0" applyNumberFormat="1" applyFont="1" applyFill="1" applyBorder="1" applyAlignment="1" applyProtection="1">
      <alignment horizontal="center" vertical="center"/>
      <protection locked="0"/>
    </xf>
    <xf numFmtId="176" fontId="8" fillId="0" borderId="6" xfId="0" applyNumberFormat="1" applyFont="1" applyFill="1" applyBorder="1" applyAlignment="1" applyProtection="1">
      <alignment horizontal="center" vertical="center"/>
      <protection locked="0"/>
    </xf>
    <xf numFmtId="176" fontId="8" fillId="0" borderId="2" xfId="0" applyNumberFormat="1" applyFont="1" applyFill="1" applyBorder="1" applyAlignment="1" applyProtection="1">
      <alignment horizontal="center" vertical="center"/>
      <protection locked="0"/>
    </xf>
    <xf numFmtId="176" fontId="8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5" borderId="11" xfId="0" applyFill="1" applyBorder="1" applyAlignment="1" applyProtection="1">
      <alignment vertical="center"/>
      <protection locked="0"/>
    </xf>
    <xf numFmtId="0" fontId="0" fillId="5" borderId="13" xfId="0" applyFill="1" applyBorder="1" applyAlignment="1" applyProtection="1">
      <alignment vertical="center"/>
      <protection locked="0"/>
    </xf>
    <xf numFmtId="0" fontId="20" fillId="5" borderId="1" xfId="2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center" vertical="center"/>
    </xf>
    <xf numFmtId="0" fontId="22" fillId="0" borderId="0" xfId="2" applyFont="1" applyBorder="1" applyAlignment="1">
      <alignment vertical="center" shrinkToFit="1"/>
    </xf>
    <xf numFmtId="0" fontId="22" fillId="0" borderId="0" xfId="2" applyFont="1" applyAlignment="1">
      <alignment vertical="center" shrinkToFit="1"/>
    </xf>
    <xf numFmtId="0" fontId="22" fillId="5" borderId="33" xfId="2" applyFont="1" applyFill="1" applyBorder="1" applyAlignment="1">
      <alignment horizontal="center" vertical="center"/>
    </xf>
    <xf numFmtId="0" fontId="22" fillId="5" borderId="24" xfId="2" applyFont="1" applyFill="1" applyBorder="1" applyAlignment="1">
      <alignment horizontal="center" vertical="center"/>
    </xf>
    <xf numFmtId="0" fontId="22" fillId="5" borderId="38" xfId="2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/>
    </xf>
    <xf numFmtId="0" fontId="16" fillId="5" borderId="11" xfId="0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 wrapText="1"/>
    </xf>
    <xf numFmtId="0" fontId="16" fillId="5" borderId="11" xfId="0" applyFont="1" applyFill="1" applyBorder="1" applyAlignment="1" applyProtection="1">
      <alignment horizontal="center" vertical="center" wrapText="1"/>
    </xf>
    <xf numFmtId="0" fontId="16" fillId="5" borderId="12" xfId="0" applyFont="1" applyFill="1" applyBorder="1" applyAlignment="1" applyProtection="1">
      <alignment horizontal="center" vertical="center" wrapText="1"/>
    </xf>
    <xf numFmtId="0" fontId="16" fillId="0" borderId="35" xfId="0" applyFont="1" applyFill="1" applyBorder="1" applyAlignment="1" applyProtection="1">
      <alignment horizontal="center" vertical="center"/>
      <protection locked="0"/>
    </xf>
    <xf numFmtId="0" fontId="16" fillId="0" borderId="37" xfId="0" applyFont="1" applyFill="1" applyBorder="1" applyAlignment="1" applyProtection="1">
      <alignment horizontal="center" vertical="center"/>
      <protection locked="0"/>
    </xf>
    <xf numFmtId="0" fontId="16" fillId="0" borderId="39" xfId="0" applyFont="1" applyFill="1" applyBorder="1" applyAlignment="1" applyProtection="1">
      <alignment horizontal="center" vertical="center"/>
      <protection locked="0"/>
    </xf>
    <xf numFmtId="0" fontId="16" fillId="0" borderId="40" xfId="0" applyFont="1" applyFill="1" applyBorder="1" applyAlignment="1" applyProtection="1">
      <alignment horizontal="center" vertical="center"/>
      <protection locked="0"/>
    </xf>
    <xf numFmtId="0" fontId="16" fillId="0" borderId="41" xfId="0" applyFont="1" applyFill="1" applyBorder="1" applyAlignment="1" applyProtection="1">
      <alignment horizontal="center" vertical="center"/>
      <protection locked="0"/>
    </xf>
    <xf numFmtId="0" fontId="16" fillId="0" borderId="43" xfId="0" applyFont="1" applyFill="1" applyBorder="1" applyAlignment="1" applyProtection="1">
      <alignment horizontal="center" vertical="center"/>
      <protection locked="0"/>
    </xf>
    <xf numFmtId="176" fontId="16" fillId="0" borderId="35" xfId="0" applyNumberFormat="1" applyFont="1" applyFill="1" applyBorder="1" applyAlignment="1" applyProtection="1">
      <alignment horizontal="right" vertical="center"/>
      <protection locked="0"/>
    </xf>
    <xf numFmtId="176" fontId="16" fillId="0" borderId="37" xfId="0" applyNumberFormat="1" applyFont="1" applyFill="1" applyBorder="1" applyAlignment="1" applyProtection="1">
      <alignment horizontal="right" vertical="center"/>
      <protection locked="0"/>
    </xf>
    <xf numFmtId="176" fontId="16" fillId="0" borderId="39" xfId="0" applyNumberFormat="1" applyFont="1" applyFill="1" applyBorder="1" applyAlignment="1" applyProtection="1">
      <alignment horizontal="right" vertical="center"/>
      <protection locked="0"/>
    </xf>
    <xf numFmtId="176" fontId="16" fillId="0" borderId="40" xfId="0" applyNumberFormat="1" applyFont="1" applyFill="1" applyBorder="1" applyAlignment="1" applyProtection="1">
      <alignment horizontal="right" vertical="center"/>
      <protection locked="0"/>
    </xf>
    <xf numFmtId="176" fontId="16" fillId="0" borderId="41" xfId="0" applyNumberFormat="1" applyFont="1" applyFill="1" applyBorder="1" applyAlignment="1" applyProtection="1">
      <alignment horizontal="right" vertical="center"/>
      <protection locked="0"/>
    </xf>
    <xf numFmtId="176" fontId="16" fillId="0" borderId="43" xfId="0" applyNumberFormat="1" applyFont="1" applyFill="1" applyBorder="1" applyAlignment="1" applyProtection="1">
      <alignment horizontal="right" vertical="center"/>
      <protection locked="0"/>
    </xf>
    <xf numFmtId="0" fontId="30" fillId="0" borderId="48" xfId="0" applyFont="1" applyFill="1" applyBorder="1" applyAlignment="1" applyProtection="1">
      <alignment horizontal="center" vertical="center" wrapText="1"/>
      <protection locked="0"/>
    </xf>
    <xf numFmtId="0" fontId="30" fillId="0" borderId="49" xfId="0" applyFont="1" applyFill="1" applyBorder="1" applyAlignment="1" applyProtection="1">
      <alignment horizontal="center" vertical="center" wrapText="1"/>
      <protection locked="0"/>
    </xf>
    <xf numFmtId="3" fontId="16" fillId="0" borderId="35" xfId="0" applyNumberFormat="1" applyFont="1" applyFill="1" applyBorder="1" applyAlignment="1" applyProtection="1">
      <alignment horizontal="right" vertical="center"/>
      <protection locked="0"/>
    </xf>
    <xf numFmtId="0" fontId="16" fillId="0" borderId="37" xfId="0" applyFont="1" applyFill="1" applyBorder="1" applyAlignment="1" applyProtection="1">
      <alignment horizontal="right" vertical="center"/>
      <protection locked="0"/>
    </xf>
    <xf numFmtId="0" fontId="16" fillId="0" borderId="39" xfId="0" applyFont="1" applyFill="1" applyBorder="1" applyAlignment="1" applyProtection="1">
      <alignment horizontal="right" vertical="center"/>
      <protection locked="0"/>
    </xf>
    <xf numFmtId="0" fontId="16" fillId="0" borderId="40" xfId="0" applyFont="1" applyFill="1" applyBorder="1" applyAlignment="1" applyProtection="1">
      <alignment horizontal="right" vertical="center"/>
      <protection locked="0"/>
    </xf>
    <xf numFmtId="0" fontId="16" fillId="0" borderId="35" xfId="0" applyFont="1" applyFill="1" applyBorder="1" applyAlignment="1" applyProtection="1">
      <alignment vertical="center" wrapText="1"/>
      <protection locked="0"/>
    </xf>
    <xf numFmtId="0" fontId="16" fillId="0" borderId="37" xfId="0" applyFont="1" applyFill="1" applyBorder="1" applyAlignment="1" applyProtection="1">
      <alignment vertical="center" wrapText="1"/>
      <protection locked="0"/>
    </xf>
    <xf numFmtId="0" fontId="16" fillId="0" borderId="39" xfId="0" applyFont="1" applyFill="1" applyBorder="1" applyAlignment="1" applyProtection="1">
      <alignment vertical="center" wrapText="1"/>
      <protection locked="0"/>
    </xf>
    <xf numFmtId="0" fontId="16" fillId="0" borderId="40" xfId="0" applyFont="1" applyFill="1" applyBorder="1" applyAlignment="1" applyProtection="1">
      <alignment vertical="center" wrapText="1"/>
      <protection locked="0"/>
    </xf>
    <xf numFmtId="177" fontId="16" fillId="0" borderId="35" xfId="0" applyNumberFormat="1" applyFont="1" applyFill="1" applyBorder="1" applyAlignment="1" applyProtection="1">
      <alignment horizontal="center" vertical="center"/>
      <protection locked="0"/>
    </xf>
    <xf numFmtId="177" fontId="16" fillId="0" borderId="37" xfId="0" applyNumberFormat="1" applyFont="1" applyFill="1" applyBorder="1" applyAlignment="1" applyProtection="1">
      <alignment horizontal="center" vertical="center"/>
      <protection locked="0"/>
    </xf>
    <xf numFmtId="177" fontId="16" fillId="0" borderId="39" xfId="0" applyNumberFormat="1" applyFont="1" applyFill="1" applyBorder="1" applyAlignment="1" applyProtection="1">
      <alignment horizontal="center" vertical="center"/>
      <protection locked="0"/>
    </xf>
    <xf numFmtId="177" fontId="16" fillId="0" borderId="40" xfId="0" applyNumberFormat="1" applyFont="1" applyFill="1" applyBorder="1" applyAlignment="1" applyProtection="1">
      <alignment horizontal="center" vertical="center"/>
      <protection locked="0"/>
    </xf>
    <xf numFmtId="3" fontId="16" fillId="0" borderId="39" xfId="0" applyNumberFormat="1" applyFont="1" applyFill="1" applyBorder="1" applyAlignment="1" applyProtection="1">
      <alignment horizontal="right" vertical="center"/>
      <protection locked="0"/>
    </xf>
    <xf numFmtId="0" fontId="8" fillId="0" borderId="39" xfId="0" applyFont="1" applyFill="1" applyBorder="1" applyAlignment="1" applyProtection="1">
      <alignment vertical="center" wrapText="1"/>
      <protection locked="0"/>
    </xf>
    <xf numFmtId="0" fontId="8" fillId="0" borderId="40" xfId="0" applyFont="1" applyFill="1" applyBorder="1" applyAlignment="1" applyProtection="1">
      <alignment vertical="center" wrapTex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57150</xdr:rowOff>
    </xdr:from>
    <xdr:to>
      <xdr:col>3</xdr:col>
      <xdr:colOff>1857375</xdr:colOff>
      <xdr:row>17</xdr:row>
      <xdr:rowOff>152400</xdr:rowOff>
    </xdr:to>
    <xdr:sp macro="" textlink="">
      <xdr:nvSpPr>
        <xdr:cNvPr id="2" name="正方形/長方形 1"/>
        <xdr:cNvSpPr/>
      </xdr:nvSpPr>
      <xdr:spPr>
        <a:xfrm>
          <a:off x="5638800" y="1600200"/>
          <a:ext cx="1790700" cy="19812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</a:rPr>
            <a:t>収入と支出の合計は、一致させてください。</a:t>
          </a:r>
        </a:p>
      </xdr:txBody>
    </xdr:sp>
    <xdr:clientData/>
  </xdr:twoCellAnchor>
  <xdr:twoCellAnchor>
    <xdr:from>
      <xdr:col>3</xdr:col>
      <xdr:colOff>57150</xdr:colOff>
      <xdr:row>19</xdr:row>
      <xdr:rowOff>28575</xdr:rowOff>
    </xdr:from>
    <xdr:to>
      <xdr:col>3</xdr:col>
      <xdr:colOff>1847850</xdr:colOff>
      <xdr:row>37</xdr:row>
      <xdr:rowOff>14288</xdr:rowOff>
    </xdr:to>
    <xdr:sp macro="" textlink="">
      <xdr:nvSpPr>
        <xdr:cNvPr id="5" name="正方形/長方形 4"/>
        <xdr:cNvSpPr/>
      </xdr:nvSpPr>
      <xdr:spPr>
        <a:xfrm>
          <a:off x="5629275" y="3800475"/>
          <a:ext cx="1790700" cy="36909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・習志野市が支給決定した入居者の分のみを記載してください。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・対象経費は、名称、種別、理由の如何を問わず、ホームの 運営に要する人件費、運営費等とし、 建設費、修繕費、 住居の入居者が負担する食材料費・家賃・光熱水費等は含まないものとします。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15</xdr:row>
      <xdr:rowOff>180975</xdr:rowOff>
    </xdr:from>
    <xdr:to>
      <xdr:col>7</xdr:col>
      <xdr:colOff>933450</xdr:colOff>
      <xdr:row>19</xdr:row>
      <xdr:rowOff>19050</xdr:rowOff>
    </xdr:to>
    <xdr:sp macro="" textlink="">
      <xdr:nvSpPr>
        <xdr:cNvPr id="2" name="四角形吹き出し 1"/>
        <xdr:cNvSpPr/>
      </xdr:nvSpPr>
      <xdr:spPr>
        <a:xfrm>
          <a:off x="4657725" y="4010025"/>
          <a:ext cx="3495675" cy="866775"/>
        </a:xfrm>
        <a:prstGeom prst="wedgeRectCallout">
          <a:avLst>
            <a:gd name="adj1" fmla="val 94549"/>
            <a:gd name="adj2" fmla="val -7590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月間単位数</a:t>
          </a:r>
          <a:r>
            <a:rPr kumimoji="1" lang="en-US" altLang="ja-JP" sz="1100">
              <a:solidFill>
                <a:srgbClr val="FF0000"/>
              </a:solidFill>
            </a:rPr>
            <a:t>×</a:t>
          </a:r>
          <a:r>
            <a:rPr kumimoji="1" lang="ja-JP" altLang="en-US" sz="1100">
              <a:solidFill>
                <a:srgbClr val="FF0000"/>
              </a:solidFill>
            </a:rPr>
            <a:t>地域単価が補助基準額（月額）を上回った月は、補助基準額（月額）が月間サービス費になります。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7"/>
  <sheetViews>
    <sheetView tabSelected="1" zoomScale="85" zoomScaleNormal="85" workbookViewId="0">
      <selection activeCell="A5" sqref="A5:B10"/>
    </sheetView>
  </sheetViews>
  <sheetFormatPr defaultRowHeight="13.5" x14ac:dyDescent="0.15"/>
  <cols>
    <col min="1" max="1" width="2.875" style="28" customWidth="1"/>
    <col min="2" max="2" width="16.375" style="28" customWidth="1"/>
    <col min="3" max="3" width="13.625" style="28" customWidth="1"/>
    <col min="4" max="4" width="7.5" style="28" hidden="1" customWidth="1"/>
    <col min="5" max="5" width="9" style="28" customWidth="1"/>
    <col min="6" max="6" width="7.625" style="28" hidden="1" customWidth="1"/>
    <col min="7" max="7" width="9" style="28" customWidth="1"/>
    <col min="8" max="8" width="6" style="28" hidden="1" customWidth="1"/>
    <col min="9" max="9" width="6.875" style="28" hidden="1" customWidth="1"/>
    <col min="10" max="11" width="14.625" style="28" customWidth="1"/>
    <col min="12" max="19" width="8" style="28" customWidth="1"/>
    <col min="20" max="21" width="15.625" style="28" customWidth="1"/>
    <col min="22" max="16384" width="9" style="28"/>
  </cols>
  <sheetData>
    <row r="1" spans="1:21" ht="17.25" x14ac:dyDescent="0.15">
      <c r="A1" s="37" t="s">
        <v>158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26.2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43"/>
      <c r="Q2" s="143" t="s">
        <v>87</v>
      </c>
      <c r="R2" s="189"/>
      <c r="S2" s="189"/>
      <c r="T2" s="189"/>
      <c r="U2" s="189"/>
    </row>
    <row r="3" spans="1:21" ht="8.2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9"/>
      <c r="S3" s="39"/>
      <c r="T3" s="39"/>
      <c r="U3" s="39"/>
    </row>
    <row r="4" spans="1:21" s="29" customFormat="1" ht="17.25" customHeight="1" x14ac:dyDescent="0.15">
      <c r="A4" s="40" t="s">
        <v>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2"/>
      <c r="U4" s="43" t="s">
        <v>6</v>
      </c>
    </row>
    <row r="5" spans="1:21" x14ac:dyDescent="0.15">
      <c r="A5" s="190" t="s">
        <v>167</v>
      </c>
      <c r="B5" s="190"/>
      <c r="C5" s="190" t="s">
        <v>0</v>
      </c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201" t="s">
        <v>94</v>
      </c>
      <c r="O5" s="202"/>
      <c r="P5" s="201" t="s">
        <v>9</v>
      </c>
      <c r="Q5" s="202"/>
      <c r="R5" s="252" t="s">
        <v>1</v>
      </c>
      <c r="S5" s="253"/>
      <c r="T5" s="253"/>
      <c r="U5" s="254"/>
    </row>
    <row r="6" spans="1:21" x14ac:dyDescent="0.1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202"/>
      <c r="O6" s="202"/>
      <c r="P6" s="202"/>
      <c r="Q6" s="202"/>
      <c r="R6" s="255"/>
      <c r="S6" s="256"/>
      <c r="T6" s="256"/>
      <c r="U6" s="257"/>
    </row>
    <row r="7" spans="1:21" ht="13.5" customHeight="1" x14ac:dyDescent="0.15">
      <c r="A7" s="191"/>
      <c r="B7" s="191"/>
      <c r="C7" s="192" t="s">
        <v>7</v>
      </c>
      <c r="D7" s="192"/>
      <c r="E7" s="192"/>
      <c r="F7" s="192"/>
      <c r="G7" s="191"/>
      <c r="H7" s="142"/>
      <c r="I7" s="142"/>
      <c r="J7" s="192" t="s">
        <v>184</v>
      </c>
      <c r="K7" s="191"/>
      <c r="L7" s="192" t="s">
        <v>8</v>
      </c>
      <c r="M7" s="191"/>
      <c r="N7" s="202"/>
      <c r="O7" s="202"/>
      <c r="P7" s="202"/>
      <c r="Q7" s="202"/>
      <c r="R7" s="255"/>
      <c r="S7" s="256"/>
      <c r="T7" s="256"/>
      <c r="U7" s="257"/>
    </row>
    <row r="8" spans="1:21" x14ac:dyDescent="0.15">
      <c r="A8" s="191"/>
      <c r="B8" s="191"/>
      <c r="C8" s="191"/>
      <c r="D8" s="191"/>
      <c r="E8" s="191"/>
      <c r="F8" s="191"/>
      <c r="G8" s="191"/>
      <c r="H8" s="142"/>
      <c r="I8" s="142"/>
      <c r="J8" s="191"/>
      <c r="K8" s="191"/>
      <c r="L8" s="191"/>
      <c r="M8" s="191"/>
      <c r="N8" s="202"/>
      <c r="O8" s="202"/>
      <c r="P8" s="202"/>
      <c r="Q8" s="202"/>
      <c r="R8" s="255"/>
      <c r="S8" s="256"/>
      <c r="T8" s="256"/>
      <c r="U8" s="257"/>
    </row>
    <row r="9" spans="1:21" x14ac:dyDescent="0.15">
      <c r="A9" s="191"/>
      <c r="B9" s="191"/>
      <c r="C9" s="191"/>
      <c r="D9" s="191"/>
      <c r="E9" s="191"/>
      <c r="F9" s="191"/>
      <c r="G9" s="191"/>
      <c r="H9" s="142"/>
      <c r="I9" s="142"/>
      <c r="J9" s="191"/>
      <c r="K9" s="191"/>
      <c r="L9" s="191"/>
      <c r="M9" s="191"/>
      <c r="N9" s="202"/>
      <c r="O9" s="202"/>
      <c r="P9" s="202"/>
      <c r="Q9" s="202"/>
      <c r="R9" s="255"/>
      <c r="S9" s="256"/>
      <c r="T9" s="256"/>
      <c r="U9" s="257"/>
    </row>
    <row r="10" spans="1:21" ht="14.25" thickBot="1" x14ac:dyDescent="0.2">
      <c r="A10" s="222"/>
      <c r="B10" s="222"/>
      <c r="C10" s="191"/>
      <c r="D10" s="191"/>
      <c r="E10" s="191"/>
      <c r="F10" s="191"/>
      <c r="G10" s="191"/>
      <c r="H10" s="142"/>
      <c r="I10" s="142"/>
      <c r="J10" s="222"/>
      <c r="K10" s="222"/>
      <c r="L10" s="191"/>
      <c r="M10" s="191"/>
      <c r="N10" s="202"/>
      <c r="O10" s="202"/>
      <c r="P10" s="202"/>
      <c r="Q10" s="202"/>
      <c r="R10" s="258"/>
      <c r="S10" s="225"/>
      <c r="T10" s="225"/>
      <c r="U10" s="259"/>
    </row>
    <row r="11" spans="1:21" x14ac:dyDescent="0.15">
      <c r="A11" s="228"/>
      <c r="B11" s="229"/>
      <c r="C11" s="230">
        <f>'A-4収支予算書'!C42</f>
        <v>0</v>
      </c>
      <c r="D11" s="231"/>
      <c r="E11" s="231"/>
      <c r="F11" s="231"/>
      <c r="G11" s="231"/>
      <c r="H11" s="30"/>
      <c r="I11" s="76"/>
      <c r="J11" s="232"/>
      <c r="K11" s="233"/>
      <c r="L11" s="230">
        <f>C11-J11</f>
        <v>0</v>
      </c>
      <c r="M11" s="231"/>
      <c r="N11" s="195">
        <f>U40</f>
        <v>0</v>
      </c>
      <c r="O11" s="196"/>
      <c r="P11" s="203">
        <f>MIN(L11:O11)</f>
        <v>0</v>
      </c>
      <c r="Q11" s="204"/>
      <c r="R11" s="260"/>
      <c r="S11" s="261"/>
      <c r="T11" s="261"/>
      <c r="U11" s="262"/>
    </row>
    <row r="12" spans="1:21" x14ac:dyDescent="0.15">
      <c r="A12" s="145"/>
      <c r="B12" s="146"/>
      <c r="C12" s="230"/>
      <c r="D12" s="231"/>
      <c r="E12" s="231"/>
      <c r="F12" s="231"/>
      <c r="G12" s="231"/>
      <c r="H12" s="30"/>
      <c r="I12" s="76"/>
      <c r="J12" s="234"/>
      <c r="K12" s="235"/>
      <c r="L12" s="230"/>
      <c r="M12" s="231"/>
      <c r="N12" s="196"/>
      <c r="O12" s="196"/>
      <c r="P12" s="205"/>
      <c r="Q12" s="206"/>
      <c r="R12" s="263"/>
      <c r="S12" s="264"/>
      <c r="T12" s="264"/>
      <c r="U12" s="265"/>
    </row>
    <row r="13" spans="1:21" ht="14.25" thickBot="1" x14ac:dyDescent="0.2">
      <c r="A13" s="175"/>
      <c r="B13" s="176"/>
      <c r="C13" s="230"/>
      <c r="D13" s="231"/>
      <c r="E13" s="231"/>
      <c r="F13" s="231"/>
      <c r="G13" s="231"/>
      <c r="H13" s="30"/>
      <c r="I13" s="76"/>
      <c r="J13" s="236"/>
      <c r="K13" s="237"/>
      <c r="L13" s="230"/>
      <c r="M13" s="231"/>
      <c r="N13" s="196"/>
      <c r="O13" s="196"/>
      <c r="P13" s="207"/>
      <c r="Q13" s="208"/>
      <c r="R13" s="266"/>
      <c r="S13" s="267"/>
      <c r="T13" s="267"/>
      <c r="U13" s="268"/>
    </row>
    <row r="14" spans="1:21" x14ac:dyDescent="0.15">
      <c r="A14" s="35" t="s">
        <v>104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x14ac:dyDescent="0.15">
      <c r="A15" s="35" t="s">
        <v>99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x14ac:dyDescent="0.1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 ht="17.25" customHeight="1" x14ac:dyDescent="0.15">
      <c r="A17" s="36" t="s">
        <v>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238" t="s">
        <v>2</v>
      </c>
      <c r="U17" s="238"/>
    </row>
    <row r="18" spans="1:21" ht="18.75" customHeight="1" x14ac:dyDescent="0.15">
      <c r="A18" s="186" t="s">
        <v>139</v>
      </c>
      <c r="B18" s="184" t="s">
        <v>153</v>
      </c>
      <c r="C18" s="223" t="s">
        <v>148</v>
      </c>
      <c r="D18" s="114"/>
      <c r="E18" s="224" t="s">
        <v>149</v>
      </c>
      <c r="F18" s="139"/>
      <c r="G18" s="226" t="s">
        <v>150</v>
      </c>
      <c r="H18" s="138"/>
      <c r="I18" s="138"/>
      <c r="J18" s="192" t="s">
        <v>147</v>
      </c>
      <c r="K18" s="191"/>
      <c r="L18" s="192" t="s">
        <v>146</v>
      </c>
      <c r="M18" s="191"/>
      <c r="N18" s="239" t="s">
        <v>89</v>
      </c>
      <c r="O18" s="191"/>
      <c r="P18" s="226" t="s">
        <v>93</v>
      </c>
      <c r="Q18" s="254"/>
      <c r="R18" s="240" t="s">
        <v>151</v>
      </c>
      <c r="S18" s="241"/>
      <c r="T18" s="184" t="s">
        <v>90</v>
      </c>
      <c r="U18" s="184" t="s">
        <v>95</v>
      </c>
    </row>
    <row r="19" spans="1:21" ht="18.75" customHeight="1" thickBot="1" x14ac:dyDescent="0.2">
      <c r="A19" s="187"/>
      <c r="B19" s="185"/>
      <c r="C19" s="190"/>
      <c r="D19" s="117"/>
      <c r="E19" s="225"/>
      <c r="F19" s="141"/>
      <c r="G19" s="227"/>
      <c r="H19" s="140"/>
      <c r="I19" s="140"/>
      <c r="J19" s="222"/>
      <c r="K19" s="222"/>
      <c r="L19" s="222"/>
      <c r="M19" s="222"/>
      <c r="N19" s="191"/>
      <c r="O19" s="191"/>
      <c r="P19" s="258"/>
      <c r="Q19" s="259"/>
      <c r="R19" s="186"/>
      <c r="S19" s="186"/>
      <c r="T19" s="251"/>
      <c r="U19" s="250"/>
    </row>
    <row r="20" spans="1:21" x14ac:dyDescent="0.15">
      <c r="A20" s="161">
        <v>1</v>
      </c>
      <c r="B20" s="188"/>
      <c r="C20" s="165" t="s">
        <v>22</v>
      </c>
      <c r="D20" s="167" t="str">
        <f>VLOOKUP(C20,$C$49:$J$54,2,FALSE)</f>
        <v>3</v>
      </c>
      <c r="E20" s="169" t="s">
        <v>27</v>
      </c>
      <c r="F20" s="167">
        <f>VLOOKUP(E20,$E$49:$J$54,2,FALSE)</f>
        <v>1</v>
      </c>
      <c r="G20" s="171">
        <v>0</v>
      </c>
      <c r="H20" s="173" t="e">
        <f>VLOOKUP(G20,$G$49:$H$54,2,FALSE)</f>
        <v>#N/A</v>
      </c>
      <c r="I20" s="173" t="e">
        <f>D20&amp;F20&amp;H20</f>
        <v>#N/A</v>
      </c>
      <c r="J20" s="199"/>
      <c r="K20" s="200"/>
      <c r="L20" s="193"/>
      <c r="M20" s="194"/>
      <c r="N20" s="149">
        <f>IFERROR(VLOOKUP(I20,$C$60:$D$113,2,FALSE),0)</f>
        <v>0</v>
      </c>
      <c r="O20" s="150"/>
      <c r="P20" s="153">
        <f>L20*N20</f>
        <v>0</v>
      </c>
      <c r="Q20" s="149"/>
      <c r="R20" s="197"/>
      <c r="S20" s="198"/>
      <c r="T20" s="157">
        <f>SUM(L20*N20-R20)</f>
        <v>0</v>
      </c>
      <c r="U20" s="159">
        <f>MAX(T20,0)</f>
        <v>0</v>
      </c>
    </row>
    <row r="21" spans="1:21" x14ac:dyDescent="0.15">
      <c r="A21" s="162"/>
      <c r="B21" s="163"/>
      <c r="C21" s="166"/>
      <c r="D21" s="168"/>
      <c r="E21" s="170"/>
      <c r="F21" s="168"/>
      <c r="G21" s="172"/>
      <c r="H21" s="174"/>
      <c r="I21" s="174"/>
      <c r="J21" s="181"/>
      <c r="K21" s="182"/>
      <c r="L21" s="147"/>
      <c r="M21" s="148"/>
      <c r="N21" s="151"/>
      <c r="O21" s="152"/>
      <c r="P21" s="154"/>
      <c r="Q21" s="151"/>
      <c r="R21" s="155"/>
      <c r="S21" s="156"/>
      <c r="T21" s="158"/>
      <c r="U21" s="160"/>
    </row>
    <row r="22" spans="1:21" ht="13.5" customHeight="1" x14ac:dyDescent="0.15">
      <c r="A22" s="161">
        <v>2</v>
      </c>
      <c r="B22" s="163"/>
      <c r="C22" s="165" t="s">
        <v>22</v>
      </c>
      <c r="D22" s="167" t="str">
        <f>VLOOKUP(C22,$C$49:$J$54,2,FALSE)</f>
        <v>3</v>
      </c>
      <c r="E22" s="169" t="s">
        <v>27</v>
      </c>
      <c r="F22" s="167">
        <f>VLOOKUP(E22,$E$49:$J$54,2,FALSE)</f>
        <v>1</v>
      </c>
      <c r="G22" s="171">
        <v>0</v>
      </c>
      <c r="H22" s="173" t="e">
        <f>VLOOKUP(G22,$G$49:$H$54,2,FALSE)</f>
        <v>#N/A</v>
      </c>
      <c r="I22" s="173" t="e">
        <f t="shared" ref="I22" si="0">D22&amp;F22&amp;H22</f>
        <v>#N/A</v>
      </c>
      <c r="J22" s="181"/>
      <c r="K22" s="182"/>
      <c r="L22" s="147"/>
      <c r="M22" s="148"/>
      <c r="N22" s="149">
        <f>IFERROR(VLOOKUP(I22,$C$60:$D$113,2,FALSE),0)</f>
        <v>0</v>
      </c>
      <c r="O22" s="150"/>
      <c r="P22" s="153">
        <f t="shared" ref="P22" si="1">L22*N22</f>
        <v>0</v>
      </c>
      <c r="Q22" s="149"/>
      <c r="R22" s="183"/>
      <c r="S22" s="156"/>
      <c r="T22" s="157">
        <f>SUM(L22*N22-R22)</f>
        <v>0</v>
      </c>
      <c r="U22" s="159">
        <f t="shared" ref="U22" si="2">MAX(T22,0)</f>
        <v>0</v>
      </c>
    </row>
    <row r="23" spans="1:21" x14ac:dyDescent="0.15">
      <c r="A23" s="162"/>
      <c r="B23" s="163"/>
      <c r="C23" s="166"/>
      <c r="D23" s="168"/>
      <c r="E23" s="170"/>
      <c r="F23" s="168"/>
      <c r="G23" s="172"/>
      <c r="H23" s="174"/>
      <c r="I23" s="174"/>
      <c r="J23" s="181"/>
      <c r="K23" s="182"/>
      <c r="L23" s="147"/>
      <c r="M23" s="148"/>
      <c r="N23" s="151"/>
      <c r="O23" s="152"/>
      <c r="P23" s="154"/>
      <c r="Q23" s="151"/>
      <c r="R23" s="155"/>
      <c r="S23" s="156"/>
      <c r="T23" s="158"/>
      <c r="U23" s="160"/>
    </row>
    <row r="24" spans="1:21" x14ac:dyDescent="0.15">
      <c r="A24" s="161">
        <v>3</v>
      </c>
      <c r="B24" s="163"/>
      <c r="C24" s="165" t="s">
        <v>22</v>
      </c>
      <c r="D24" s="167" t="str">
        <f>VLOOKUP(C24,$C$49:$J$54,2,FALSE)</f>
        <v>3</v>
      </c>
      <c r="E24" s="169" t="s">
        <v>27</v>
      </c>
      <c r="F24" s="167">
        <f>VLOOKUP(E24,$E$49:$J$54,2,FALSE)</f>
        <v>1</v>
      </c>
      <c r="G24" s="171">
        <v>0</v>
      </c>
      <c r="H24" s="173" t="e">
        <f>VLOOKUP(G24,$G$49:$H$54,2,FALSE)</f>
        <v>#N/A</v>
      </c>
      <c r="I24" s="173" t="e">
        <f t="shared" ref="I24" si="3">D24&amp;F24&amp;H24</f>
        <v>#N/A</v>
      </c>
      <c r="J24" s="181"/>
      <c r="K24" s="182"/>
      <c r="L24" s="147"/>
      <c r="M24" s="148"/>
      <c r="N24" s="149">
        <f>IFERROR(VLOOKUP(I24,$C$60:$D$113,2,FALSE),0)</f>
        <v>0</v>
      </c>
      <c r="O24" s="150"/>
      <c r="P24" s="153">
        <f t="shared" ref="P24" si="4">L24*N24</f>
        <v>0</v>
      </c>
      <c r="Q24" s="149"/>
      <c r="R24" s="183"/>
      <c r="S24" s="156"/>
      <c r="T24" s="157">
        <f>SUM(L24*N24-R24)</f>
        <v>0</v>
      </c>
      <c r="U24" s="159">
        <f t="shared" ref="U24" si="5">MAX(T24,0)</f>
        <v>0</v>
      </c>
    </row>
    <row r="25" spans="1:21" x14ac:dyDescent="0.15">
      <c r="A25" s="162"/>
      <c r="B25" s="163"/>
      <c r="C25" s="166"/>
      <c r="D25" s="168"/>
      <c r="E25" s="170"/>
      <c r="F25" s="168"/>
      <c r="G25" s="172"/>
      <c r="H25" s="174"/>
      <c r="I25" s="174"/>
      <c r="J25" s="181"/>
      <c r="K25" s="182"/>
      <c r="L25" s="147"/>
      <c r="M25" s="148"/>
      <c r="N25" s="151"/>
      <c r="O25" s="152"/>
      <c r="P25" s="154"/>
      <c r="Q25" s="151"/>
      <c r="R25" s="155"/>
      <c r="S25" s="156"/>
      <c r="T25" s="158"/>
      <c r="U25" s="160"/>
    </row>
    <row r="26" spans="1:21" x14ac:dyDescent="0.15">
      <c r="A26" s="161">
        <v>4</v>
      </c>
      <c r="B26" s="163"/>
      <c r="C26" s="165" t="s">
        <v>22</v>
      </c>
      <c r="D26" s="167" t="str">
        <f>VLOOKUP(C26,$C$49:$J$54,2,FALSE)</f>
        <v>3</v>
      </c>
      <c r="E26" s="169" t="s">
        <v>27</v>
      </c>
      <c r="F26" s="167">
        <f>VLOOKUP(E26,$E$49:$J$54,2,FALSE)</f>
        <v>1</v>
      </c>
      <c r="G26" s="171">
        <v>0</v>
      </c>
      <c r="H26" s="173" t="e">
        <f>VLOOKUP(G26,$G$49:$H$54,2,FALSE)</f>
        <v>#N/A</v>
      </c>
      <c r="I26" s="173" t="e">
        <f t="shared" ref="I26" si="6">D26&amp;F26&amp;H26</f>
        <v>#N/A</v>
      </c>
      <c r="J26" s="181"/>
      <c r="K26" s="182"/>
      <c r="L26" s="147"/>
      <c r="M26" s="148"/>
      <c r="N26" s="149">
        <f>IFERROR(VLOOKUP(I26,$C$60:$D$113,2,FALSE),0)</f>
        <v>0</v>
      </c>
      <c r="O26" s="150"/>
      <c r="P26" s="153">
        <f>L26*N26</f>
        <v>0</v>
      </c>
      <c r="Q26" s="149"/>
      <c r="R26" s="183"/>
      <c r="S26" s="156"/>
      <c r="T26" s="157">
        <f t="shared" ref="T26" si="7">SUM(L26*N26-R26)</f>
        <v>0</v>
      </c>
      <c r="U26" s="159">
        <f t="shared" ref="U26" si="8">MAX(T26,0)</f>
        <v>0</v>
      </c>
    </row>
    <row r="27" spans="1:21" x14ac:dyDescent="0.15">
      <c r="A27" s="162"/>
      <c r="B27" s="163"/>
      <c r="C27" s="166"/>
      <c r="D27" s="168"/>
      <c r="E27" s="170"/>
      <c r="F27" s="168"/>
      <c r="G27" s="172"/>
      <c r="H27" s="174"/>
      <c r="I27" s="174"/>
      <c r="J27" s="181"/>
      <c r="K27" s="182"/>
      <c r="L27" s="147"/>
      <c r="M27" s="148"/>
      <c r="N27" s="151"/>
      <c r="O27" s="152"/>
      <c r="P27" s="154"/>
      <c r="Q27" s="151"/>
      <c r="R27" s="155"/>
      <c r="S27" s="156"/>
      <c r="T27" s="158"/>
      <c r="U27" s="160"/>
    </row>
    <row r="28" spans="1:21" x14ac:dyDescent="0.15">
      <c r="A28" s="161">
        <v>5</v>
      </c>
      <c r="B28" s="163"/>
      <c r="C28" s="165" t="s">
        <v>22</v>
      </c>
      <c r="D28" s="167" t="str">
        <f>VLOOKUP(C28,$C$49:$J$54,2,FALSE)</f>
        <v>3</v>
      </c>
      <c r="E28" s="169" t="s">
        <v>27</v>
      </c>
      <c r="F28" s="167">
        <f>VLOOKUP(E28,$E$49:$J$54,2,FALSE)</f>
        <v>1</v>
      </c>
      <c r="G28" s="171">
        <v>0</v>
      </c>
      <c r="H28" s="173" t="e">
        <f>VLOOKUP(G28,$G$49:$H$54,2,FALSE)</f>
        <v>#N/A</v>
      </c>
      <c r="I28" s="173" t="e">
        <f t="shared" ref="I28" si="9">D28&amp;F28&amp;H28</f>
        <v>#N/A</v>
      </c>
      <c r="J28" s="181"/>
      <c r="K28" s="182"/>
      <c r="L28" s="147"/>
      <c r="M28" s="148"/>
      <c r="N28" s="149">
        <f>IFERROR(VLOOKUP(I28,$C$60:$D$113,2,FALSE),0)</f>
        <v>0</v>
      </c>
      <c r="O28" s="150"/>
      <c r="P28" s="153">
        <f t="shared" ref="P28" si="10">L28*N28</f>
        <v>0</v>
      </c>
      <c r="Q28" s="149"/>
      <c r="R28" s="183"/>
      <c r="S28" s="156"/>
      <c r="T28" s="157">
        <f t="shared" ref="T28" si="11">SUM(L28*N28-R28)</f>
        <v>0</v>
      </c>
      <c r="U28" s="159">
        <f t="shared" ref="U28" si="12">MAX(T28,0)</f>
        <v>0</v>
      </c>
    </row>
    <row r="29" spans="1:21" x14ac:dyDescent="0.15">
      <c r="A29" s="162"/>
      <c r="B29" s="163"/>
      <c r="C29" s="166"/>
      <c r="D29" s="168"/>
      <c r="E29" s="170"/>
      <c r="F29" s="168"/>
      <c r="G29" s="172"/>
      <c r="H29" s="174"/>
      <c r="I29" s="174"/>
      <c r="J29" s="181"/>
      <c r="K29" s="182"/>
      <c r="L29" s="147"/>
      <c r="M29" s="148"/>
      <c r="N29" s="151"/>
      <c r="O29" s="152"/>
      <c r="P29" s="154"/>
      <c r="Q29" s="151"/>
      <c r="R29" s="155"/>
      <c r="S29" s="156"/>
      <c r="T29" s="158"/>
      <c r="U29" s="160"/>
    </row>
    <row r="30" spans="1:21" x14ac:dyDescent="0.15">
      <c r="A30" s="161">
        <v>6</v>
      </c>
      <c r="B30" s="163"/>
      <c r="C30" s="165" t="s">
        <v>22</v>
      </c>
      <c r="D30" s="167" t="str">
        <f>VLOOKUP(C30,$C$49:$J$54,2,FALSE)</f>
        <v>3</v>
      </c>
      <c r="E30" s="169" t="s">
        <v>27</v>
      </c>
      <c r="F30" s="167">
        <f>VLOOKUP(E30,$E$49:$J$54,2,FALSE)</f>
        <v>1</v>
      </c>
      <c r="G30" s="171">
        <v>0</v>
      </c>
      <c r="H30" s="173" t="e">
        <f>VLOOKUP(G30,$G$49:$H$54,2,FALSE)</f>
        <v>#N/A</v>
      </c>
      <c r="I30" s="173" t="e">
        <f t="shared" ref="I30" si="13">D30&amp;F30&amp;H30</f>
        <v>#N/A</v>
      </c>
      <c r="J30" s="145"/>
      <c r="K30" s="146"/>
      <c r="L30" s="147"/>
      <c r="M30" s="148"/>
      <c r="N30" s="149">
        <f>IFERROR(VLOOKUP(I30,$C$60:$D$113,2,FALSE),0)</f>
        <v>0</v>
      </c>
      <c r="O30" s="150"/>
      <c r="P30" s="153">
        <f t="shared" ref="P30" si="14">L30*N30</f>
        <v>0</v>
      </c>
      <c r="Q30" s="149"/>
      <c r="R30" s="155"/>
      <c r="S30" s="156"/>
      <c r="T30" s="157">
        <f t="shared" ref="T30" si="15">SUM(L30*N30-R30)</f>
        <v>0</v>
      </c>
      <c r="U30" s="159">
        <f t="shared" ref="U30" si="16">MAX(T30,0)</f>
        <v>0</v>
      </c>
    </row>
    <row r="31" spans="1:21" x14ac:dyDescent="0.15">
      <c r="A31" s="162"/>
      <c r="B31" s="163"/>
      <c r="C31" s="166"/>
      <c r="D31" s="168"/>
      <c r="E31" s="170"/>
      <c r="F31" s="168"/>
      <c r="G31" s="172"/>
      <c r="H31" s="174"/>
      <c r="I31" s="174"/>
      <c r="J31" s="145"/>
      <c r="K31" s="146"/>
      <c r="L31" s="147"/>
      <c r="M31" s="148"/>
      <c r="N31" s="151"/>
      <c r="O31" s="152"/>
      <c r="P31" s="154"/>
      <c r="Q31" s="151"/>
      <c r="R31" s="155"/>
      <c r="S31" s="156"/>
      <c r="T31" s="158"/>
      <c r="U31" s="160"/>
    </row>
    <row r="32" spans="1:21" x14ac:dyDescent="0.15">
      <c r="A32" s="161">
        <v>7</v>
      </c>
      <c r="B32" s="163"/>
      <c r="C32" s="165" t="s">
        <v>22</v>
      </c>
      <c r="D32" s="167" t="str">
        <f>VLOOKUP(C32,$C$49:$J$54,2,FALSE)</f>
        <v>3</v>
      </c>
      <c r="E32" s="169" t="s">
        <v>27</v>
      </c>
      <c r="F32" s="167">
        <f>VLOOKUP(E32,$E$49:$J$54,2,FALSE)</f>
        <v>1</v>
      </c>
      <c r="G32" s="171">
        <v>0</v>
      </c>
      <c r="H32" s="173" t="e">
        <f>VLOOKUP(G32,$G$49:$H$54,2,FALSE)</f>
        <v>#N/A</v>
      </c>
      <c r="I32" s="173" t="e">
        <f t="shared" ref="I32" si="17">D32&amp;F32&amp;H32</f>
        <v>#N/A</v>
      </c>
      <c r="J32" s="181"/>
      <c r="K32" s="182"/>
      <c r="L32" s="147"/>
      <c r="M32" s="148"/>
      <c r="N32" s="149">
        <f>IFERROR(VLOOKUP(I32,$C$60:$D$113,2,FALSE),0)</f>
        <v>0</v>
      </c>
      <c r="O32" s="150"/>
      <c r="P32" s="153">
        <f t="shared" ref="P32" si="18">L32*N32</f>
        <v>0</v>
      </c>
      <c r="Q32" s="149"/>
      <c r="R32" s="183"/>
      <c r="S32" s="156"/>
      <c r="T32" s="157">
        <f t="shared" ref="T32" si="19">SUM(L32*N32-R32)</f>
        <v>0</v>
      </c>
      <c r="U32" s="159">
        <f t="shared" ref="U32" si="20">MAX(T32,0)</f>
        <v>0</v>
      </c>
    </row>
    <row r="33" spans="1:21" x14ac:dyDescent="0.15">
      <c r="A33" s="162"/>
      <c r="B33" s="163"/>
      <c r="C33" s="166"/>
      <c r="D33" s="168"/>
      <c r="E33" s="170"/>
      <c r="F33" s="168"/>
      <c r="G33" s="172"/>
      <c r="H33" s="174"/>
      <c r="I33" s="174"/>
      <c r="J33" s="181"/>
      <c r="K33" s="182"/>
      <c r="L33" s="147"/>
      <c r="M33" s="148"/>
      <c r="N33" s="151"/>
      <c r="O33" s="152"/>
      <c r="P33" s="154"/>
      <c r="Q33" s="151"/>
      <c r="R33" s="155"/>
      <c r="S33" s="156"/>
      <c r="T33" s="158"/>
      <c r="U33" s="160"/>
    </row>
    <row r="34" spans="1:21" x14ac:dyDescent="0.15">
      <c r="A34" s="161">
        <v>8</v>
      </c>
      <c r="B34" s="163"/>
      <c r="C34" s="165" t="s">
        <v>22</v>
      </c>
      <c r="D34" s="167" t="str">
        <f>VLOOKUP(C34,$C$49:$J$54,2,FALSE)</f>
        <v>3</v>
      </c>
      <c r="E34" s="169" t="s">
        <v>27</v>
      </c>
      <c r="F34" s="167">
        <f>VLOOKUP(E34,$E$49:$J$54,2,FALSE)</f>
        <v>1</v>
      </c>
      <c r="G34" s="171">
        <v>0</v>
      </c>
      <c r="H34" s="173" t="e">
        <f>VLOOKUP(G34,$G$49:$H$54,2,FALSE)</f>
        <v>#N/A</v>
      </c>
      <c r="I34" s="173" t="e">
        <f t="shared" ref="I34" si="21">D34&amp;F34&amp;H34</f>
        <v>#N/A</v>
      </c>
      <c r="J34" s="145"/>
      <c r="K34" s="146"/>
      <c r="L34" s="147"/>
      <c r="M34" s="148"/>
      <c r="N34" s="149">
        <f>IFERROR(VLOOKUP(I34,$C$60:$D$113,2,FALSE),0)</f>
        <v>0</v>
      </c>
      <c r="O34" s="150"/>
      <c r="P34" s="153">
        <f t="shared" ref="P34" si="22">L34*N34</f>
        <v>0</v>
      </c>
      <c r="Q34" s="149"/>
      <c r="R34" s="155"/>
      <c r="S34" s="156"/>
      <c r="T34" s="157">
        <f t="shared" ref="T34" si="23">SUM(L34*N34-R34)</f>
        <v>0</v>
      </c>
      <c r="U34" s="159">
        <f t="shared" ref="U34" si="24">MAX(T34,0)</f>
        <v>0</v>
      </c>
    </row>
    <row r="35" spans="1:21" x14ac:dyDescent="0.15">
      <c r="A35" s="162"/>
      <c r="B35" s="163"/>
      <c r="C35" s="166"/>
      <c r="D35" s="168"/>
      <c r="E35" s="170"/>
      <c r="F35" s="168"/>
      <c r="G35" s="172"/>
      <c r="H35" s="174"/>
      <c r="I35" s="174"/>
      <c r="J35" s="145"/>
      <c r="K35" s="146"/>
      <c r="L35" s="147"/>
      <c r="M35" s="148"/>
      <c r="N35" s="151"/>
      <c r="O35" s="152"/>
      <c r="P35" s="154"/>
      <c r="Q35" s="151"/>
      <c r="R35" s="155"/>
      <c r="S35" s="156"/>
      <c r="T35" s="158"/>
      <c r="U35" s="160"/>
    </row>
    <row r="36" spans="1:21" x14ac:dyDescent="0.15">
      <c r="A36" s="161">
        <v>9</v>
      </c>
      <c r="B36" s="163"/>
      <c r="C36" s="165" t="s">
        <v>22</v>
      </c>
      <c r="D36" s="167" t="str">
        <f>VLOOKUP(C36,$C$49:$J$54,2,FALSE)</f>
        <v>3</v>
      </c>
      <c r="E36" s="169" t="s">
        <v>27</v>
      </c>
      <c r="F36" s="167">
        <f>VLOOKUP(E36,$E$49:$J$54,2,FALSE)</f>
        <v>1</v>
      </c>
      <c r="G36" s="171">
        <v>0</v>
      </c>
      <c r="H36" s="173" t="e">
        <f>VLOOKUP(G36,$G$49:$H$54,2,FALSE)</f>
        <v>#N/A</v>
      </c>
      <c r="I36" s="173" t="e">
        <f t="shared" ref="I36" si="25">D36&amp;F36&amp;H36</f>
        <v>#N/A</v>
      </c>
      <c r="J36" s="145"/>
      <c r="K36" s="146"/>
      <c r="L36" s="147"/>
      <c r="M36" s="148"/>
      <c r="N36" s="149">
        <f>IFERROR(VLOOKUP(I36,$C$60:$D$113,2,FALSE),0)</f>
        <v>0</v>
      </c>
      <c r="O36" s="150"/>
      <c r="P36" s="153">
        <f t="shared" ref="P36" si="26">L36*N36</f>
        <v>0</v>
      </c>
      <c r="Q36" s="149"/>
      <c r="R36" s="155"/>
      <c r="S36" s="156"/>
      <c r="T36" s="157">
        <f t="shared" ref="T36" si="27">SUM(L36*N36-R36)</f>
        <v>0</v>
      </c>
      <c r="U36" s="159">
        <f t="shared" ref="U36" si="28">MAX(T36,0)</f>
        <v>0</v>
      </c>
    </row>
    <row r="37" spans="1:21" x14ac:dyDescent="0.15">
      <c r="A37" s="162"/>
      <c r="B37" s="163"/>
      <c r="C37" s="166"/>
      <c r="D37" s="168"/>
      <c r="E37" s="170"/>
      <c r="F37" s="168"/>
      <c r="G37" s="172"/>
      <c r="H37" s="174"/>
      <c r="I37" s="174"/>
      <c r="J37" s="145"/>
      <c r="K37" s="146"/>
      <c r="L37" s="147"/>
      <c r="M37" s="148"/>
      <c r="N37" s="151"/>
      <c r="O37" s="152"/>
      <c r="P37" s="154"/>
      <c r="Q37" s="151"/>
      <c r="R37" s="155"/>
      <c r="S37" s="156"/>
      <c r="T37" s="158"/>
      <c r="U37" s="160"/>
    </row>
    <row r="38" spans="1:21" x14ac:dyDescent="0.15">
      <c r="A38" s="161">
        <v>10</v>
      </c>
      <c r="B38" s="163"/>
      <c r="C38" s="165" t="s">
        <v>22</v>
      </c>
      <c r="D38" s="167" t="str">
        <f t="shared" ref="D38" si="29">VLOOKUP(C38,$C$49:$J$54,2,FALSE)</f>
        <v>3</v>
      </c>
      <c r="E38" s="169" t="s">
        <v>27</v>
      </c>
      <c r="F38" s="167">
        <f t="shared" ref="F38" si="30">VLOOKUP(E38,$E$49:$J$54,2,FALSE)</f>
        <v>1</v>
      </c>
      <c r="G38" s="171">
        <v>0</v>
      </c>
      <c r="H38" s="173" t="e">
        <f t="shared" ref="H38" si="31">VLOOKUP(G38,$G$49:$H$54,2,FALSE)</f>
        <v>#N/A</v>
      </c>
      <c r="I38" s="173" t="e">
        <f t="shared" ref="I38" si="32">D38&amp;F38&amp;H38</f>
        <v>#N/A</v>
      </c>
      <c r="J38" s="145"/>
      <c r="K38" s="146"/>
      <c r="L38" s="209"/>
      <c r="M38" s="210"/>
      <c r="N38" s="149">
        <f>IFERROR(VLOOKUP(I38,$C$60:$D$113,2,FALSE),0)</f>
        <v>0</v>
      </c>
      <c r="O38" s="150"/>
      <c r="P38" s="153">
        <f t="shared" ref="P38" si="33">L38*N38</f>
        <v>0</v>
      </c>
      <c r="Q38" s="149"/>
      <c r="R38" s="155"/>
      <c r="S38" s="156"/>
      <c r="T38" s="157">
        <f t="shared" ref="T38" si="34">SUM(L38*N38-R38)</f>
        <v>0</v>
      </c>
      <c r="U38" s="159">
        <f t="shared" ref="U38" si="35">MAX(T38,0)</f>
        <v>0</v>
      </c>
    </row>
    <row r="39" spans="1:21" x14ac:dyDescent="0.15">
      <c r="A39" s="162"/>
      <c r="B39" s="163"/>
      <c r="C39" s="166"/>
      <c r="D39" s="168"/>
      <c r="E39" s="170"/>
      <c r="F39" s="168"/>
      <c r="G39" s="172"/>
      <c r="H39" s="174"/>
      <c r="I39" s="174"/>
      <c r="J39" s="145"/>
      <c r="K39" s="146"/>
      <c r="L39" s="209"/>
      <c r="M39" s="210"/>
      <c r="N39" s="151"/>
      <c r="O39" s="152"/>
      <c r="P39" s="154"/>
      <c r="Q39" s="151"/>
      <c r="R39" s="155"/>
      <c r="S39" s="156"/>
      <c r="T39" s="158"/>
      <c r="U39" s="160"/>
    </row>
    <row r="40" spans="1:21" x14ac:dyDescent="0.15">
      <c r="A40" s="243" t="s">
        <v>3</v>
      </c>
      <c r="B40" s="244"/>
      <c r="C40" s="245"/>
      <c r="D40" s="245"/>
      <c r="E40" s="245"/>
      <c r="F40" s="245"/>
      <c r="G40" s="245"/>
      <c r="H40" s="245"/>
      <c r="I40" s="245"/>
      <c r="J40" s="244"/>
      <c r="K40" s="246"/>
      <c r="L40" s="211"/>
      <c r="M40" s="211"/>
      <c r="N40" s="213"/>
      <c r="O40" s="213"/>
      <c r="P40" s="216">
        <f>SUM(P20:Q39)</f>
        <v>0</v>
      </c>
      <c r="Q40" s="217"/>
      <c r="R40" s="214">
        <f>SUM(R20:S39)</f>
        <v>0</v>
      </c>
      <c r="S40" s="214"/>
      <c r="T40" s="220">
        <f>SUM(T20:T39)</f>
        <v>0</v>
      </c>
      <c r="U40" s="159">
        <f>SUM(U20:U39)</f>
        <v>0</v>
      </c>
    </row>
    <row r="41" spans="1:21" x14ac:dyDescent="0.1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49"/>
      <c r="L41" s="212"/>
      <c r="M41" s="212"/>
      <c r="N41" s="213"/>
      <c r="O41" s="213"/>
      <c r="P41" s="218"/>
      <c r="Q41" s="219"/>
      <c r="R41" s="215"/>
      <c r="S41" s="215"/>
      <c r="T41" s="221"/>
      <c r="U41" s="160"/>
    </row>
    <row r="42" spans="1:21" s="69" customFormat="1" x14ac:dyDescent="0.15">
      <c r="A42" s="69" t="s">
        <v>138</v>
      </c>
    </row>
    <row r="43" spans="1:21" ht="14.25" customHeight="1" x14ac:dyDescent="0.15">
      <c r="A43" s="242" t="s">
        <v>135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</row>
    <row r="44" spans="1:21" x14ac:dyDescent="0.15">
      <c r="A44" s="242" t="s">
        <v>136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</row>
    <row r="45" spans="1:21" x14ac:dyDescent="0.15">
      <c r="A45" s="242" t="s">
        <v>88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</row>
    <row r="46" spans="1:21" x14ac:dyDescent="0.15">
      <c r="A46" s="242" t="s">
        <v>137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</row>
    <row r="47" spans="1:21" x14ac:dyDescent="0.15">
      <c r="A47" s="35" t="s">
        <v>185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 hidden="1" x14ac:dyDescent="0.15">
      <c r="C48" s="28" t="s">
        <v>33</v>
      </c>
      <c r="E48" s="28" t="s">
        <v>32</v>
      </c>
      <c r="G48" s="28" t="s">
        <v>31</v>
      </c>
    </row>
    <row r="49" spans="3:10" ht="30" hidden="1" customHeight="1" x14ac:dyDescent="0.15">
      <c r="C49" s="71" t="s">
        <v>155</v>
      </c>
      <c r="D49" s="31" t="s">
        <v>24</v>
      </c>
      <c r="E49" s="31" t="s">
        <v>27</v>
      </c>
      <c r="F49" s="31">
        <v>1</v>
      </c>
      <c r="G49" s="31" t="s">
        <v>30</v>
      </c>
      <c r="H49" s="31">
        <v>1</v>
      </c>
      <c r="I49" s="31"/>
      <c r="J49" s="74"/>
    </row>
    <row r="50" spans="3:10" ht="30" hidden="1" customHeight="1" x14ac:dyDescent="0.15">
      <c r="C50" s="72" t="s">
        <v>156</v>
      </c>
      <c r="D50" s="31" t="s">
        <v>25</v>
      </c>
      <c r="E50" s="31" t="s">
        <v>28</v>
      </c>
      <c r="F50" s="31">
        <v>2</v>
      </c>
      <c r="G50" s="31">
        <v>2</v>
      </c>
      <c r="H50" s="31">
        <v>2</v>
      </c>
      <c r="I50" s="31"/>
      <c r="J50" s="74"/>
    </row>
    <row r="51" spans="3:10" ht="30" hidden="1" customHeight="1" x14ac:dyDescent="0.15">
      <c r="C51" s="72" t="s">
        <v>152</v>
      </c>
      <c r="D51" s="31" t="s">
        <v>26</v>
      </c>
      <c r="E51" s="31" t="s">
        <v>29</v>
      </c>
      <c r="F51" s="31">
        <v>3</v>
      </c>
      <c r="G51" s="31">
        <v>3</v>
      </c>
      <c r="H51" s="31">
        <v>3</v>
      </c>
      <c r="I51" s="31"/>
      <c r="J51" s="74"/>
    </row>
    <row r="52" spans="3:10" ht="30" hidden="1" customHeight="1" x14ac:dyDescent="0.15">
      <c r="C52" s="31"/>
      <c r="D52" s="31"/>
      <c r="E52" s="31"/>
      <c r="F52" s="31"/>
      <c r="G52" s="31">
        <v>4</v>
      </c>
      <c r="H52" s="31">
        <v>4</v>
      </c>
      <c r="I52" s="31"/>
      <c r="J52" s="74"/>
    </row>
    <row r="53" spans="3:10" ht="30" hidden="1" customHeight="1" x14ac:dyDescent="0.15">
      <c r="C53" s="73"/>
      <c r="D53" s="74"/>
      <c r="E53" s="74"/>
      <c r="F53" s="31"/>
      <c r="G53" s="31">
        <v>5</v>
      </c>
      <c r="H53" s="31">
        <v>5</v>
      </c>
      <c r="I53" s="31"/>
      <c r="J53" s="74"/>
    </row>
    <row r="54" spans="3:10" ht="30" hidden="1" customHeight="1" x14ac:dyDescent="0.15">
      <c r="C54" s="74"/>
      <c r="D54" s="74"/>
      <c r="E54" s="74"/>
      <c r="F54" s="31"/>
      <c r="G54" s="31">
        <v>6</v>
      </c>
      <c r="H54" s="31">
        <v>6</v>
      </c>
      <c r="I54" s="31"/>
      <c r="J54" s="74"/>
    </row>
    <row r="55" spans="3:10" ht="30" hidden="1" customHeight="1" x14ac:dyDescent="0.15"/>
    <row r="56" spans="3:10" ht="30" hidden="1" customHeight="1" x14ac:dyDescent="0.15"/>
    <row r="57" spans="3:10" ht="30" hidden="1" customHeight="1" x14ac:dyDescent="0.15"/>
    <row r="58" spans="3:10" ht="30" hidden="1" customHeight="1" x14ac:dyDescent="0.15">
      <c r="C58" s="32"/>
    </row>
    <row r="59" spans="3:10" ht="30" hidden="1" customHeight="1" x14ac:dyDescent="0.15"/>
    <row r="60" spans="3:10" ht="30" hidden="1" customHeight="1" x14ac:dyDescent="0.15">
      <c r="C60" s="75" t="s">
        <v>34</v>
      </c>
      <c r="D60" s="75">
        <v>108000</v>
      </c>
      <c r="E60" s="33"/>
      <c r="F60" s="33"/>
      <c r="G60" s="33"/>
      <c r="H60" s="34"/>
      <c r="I60" s="34"/>
      <c r="J60" s="34"/>
    </row>
    <row r="61" spans="3:10" ht="30" hidden="1" customHeight="1" x14ac:dyDescent="0.15">
      <c r="C61" s="75" t="s">
        <v>23</v>
      </c>
      <c r="D61" s="75">
        <v>122000</v>
      </c>
      <c r="E61" s="33"/>
      <c r="F61" s="33"/>
      <c r="G61" s="33"/>
      <c r="H61" s="34"/>
      <c r="I61" s="34"/>
      <c r="J61" s="34"/>
    </row>
    <row r="62" spans="3:10" ht="30" hidden="1" customHeight="1" x14ac:dyDescent="0.15">
      <c r="C62" s="75" t="s">
        <v>35</v>
      </c>
      <c r="D62" s="75">
        <v>127000</v>
      </c>
      <c r="E62" s="33"/>
      <c r="F62" s="33"/>
      <c r="G62" s="33"/>
      <c r="H62" s="34"/>
      <c r="I62" s="34"/>
      <c r="J62" s="34"/>
    </row>
    <row r="63" spans="3:10" ht="30" hidden="1" customHeight="1" x14ac:dyDescent="0.15">
      <c r="C63" s="75" t="s">
        <v>36</v>
      </c>
      <c r="D63" s="75">
        <v>151000</v>
      </c>
      <c r="E63" s="33"/>
      <c r="F63" s="33"/>
      <c r="G63" s="33"/>
      <c r="H63" s="34"/>
      <c r="I63" s="34"/>
      <c r="J63" s="34"/>
    </row>
    <row r="64" spans="3:10" ht="30" hidden="1" customHeight="1" x14ac:dyDescent="0.15">
      <c r="C64" s="75" t="s">
        <v>37</v>
      </c>
      <c r="D64" s="75">
        <v>188000</v>
      </c>
      <c r="E64" s="33"/>
      <c r="F64" s="33"/>
      <c r="G64" s="33"/>
      <c r="H64" s="34"/>
      <c r="I64" s="34"/>
      <c r="J64" s="34"/>
    </row>
    <row r="65" spans="3:10" ht="30" hidden="1" customHeight="1" x14ac:dyDescent="0.15">
      <c r="C65" s="75" t="s">
        <v>38</v>
      </c>
      <c r="D65" s="75">
        <v>227000</v>
      </c>
      <c r="E65" s="33"/>
      <c r="F65" s="33"/>
      <c r="G65" s="33"/>
      <c r="H65" s="34"/>
      <c r="I65" s="34"/>
      <c r="J65" s="34"/>
    </row>
    <row r="66" spans="3:10" ht="30" hidden="1" customHeight="1" x14ac:dyDescent="0.15">
      <c r="C66" s="75" t="s">
        <v>39</v>
      </c>
      <c r="D66" s="75">
        <v>93000</v>
      </c>
    </row>
    <row r="67" spans="3:10" ht="30" hidden="1" customHeight="1" x14ac:dyDescent="0.15">
      <c r="C67" s="75" t="s">
        <v>40</v>
      </c>
      <c r="D67" s="75">
        <v>107000</v>
      </c>
    </row>
    <row r="68" spans="3:10" ht="30" hidden="1" customHeight="1" x14ac:dyDescent="0.15">
      <c r="C68" s="75" t="s">
        <v>41</v>
      </c>
      <c r="D68" s="75">
        <v>126000</v>
      </c>
    </row>
    <row r="69" spans="3:10" ht="30" hidden="1" customHeight="1" x14ac:dyDescent="0.15">
      <c r="C69" s="75" t="s">
        <v>42</v>
      </c>
      <c r="D69" s="75">
        <v>146000</v>
      </c>
    </row>
    <row r="70" spans="3:10" ht="30" hidden="1" customHeight="1" x14ac:dyDescent="0.15">
      <c r="C70" s="75" t="s">
        <v>43</v>
      </c>
      <c r="D70" s="75">
        <v>177000</v>
      </c>
    </row>
    <row r="71" spans="3:10" ht="30" hidden="1" customHeight="1" x14ac:dyDescent="0.15">
      <c r="C71" s="75" t="s">
        <v>44</v>
      </c>
      <c r="D71" s="75">
        <v>216000</v>
      </c>
    </row>
    <row r="72" spans="3:10" ht="30" hidden="1" customHeight="1" x14ac:dyDescent="0.15">
      <c r="C72" s="75" t="s">
        <v>45</v>
      </c>
      <c r="D72" s="75">
        <v>83000</v>
      </c>
    </row>
    <row r="73" spans="3:10" ht="30" hidden="1" customHeight="1" x14ac:dyDescent="0.15">
      <c r="C73" s="75" t="s">
        <v>46</v>
      </c>
      <c r="D73" s="75">
        <v>97000</v>
      </c>
    </row>
    <row r="74" spans="3:10" ht="30" hidden="1" customHeight="1" x14ac:dyDescent="0.15">
      <c r="C74" s="75" t="s">
        <v>47</v>
      </c>
      <c r="D74" s="75">
        <v>119000</v>
      </c>
    </row>
    <row r="75" spans="3:10" ht="30" hidden="1" customHeight="1" x14ac:dyDescent="0.15">
      <c r="C75" s="75" t="s">
        <v>48</v>
      </c>
      <c r="D75" s="75">
        <v>139000</v>
      </c>
    </row>
    <row r="76" spans="3:10" ht="30" hidden="1" customHeight="1" x14ac:dyDescent="0.15">
      <c r="C76" s="75" t="s">
        <v>49</v>
      </c>
      <c r="D76" s="75">
        <v>170000</v>
      </c>
    </row>
    <row r="77" spans="3:10" ht="30" hidden="1" customHeight="1" x14ac:dyDescent="0.15">
      <c r="C77" s="75" t="s">
        <v>50</v>
      </c>
      <c r="D77" s="75">
        <v>210000</v>
      </c>
    </row>
    <row r="78" spans="3:10" ht="30" hidden="1" customHeight="1" x14ac:dyDescent="0.15">
      <c r="C78" s="75" t="s">
        <v>51</v>
      </c>
      <c r="D78" s="75">
        <v>94000</v>
      </c>
    </row>
    <row r="79" spans="3:10" ht="30" hidden="1" customHeight="1" x14ac:dyDescent="0.15">
      <c r="C79" s="75" t="s">
        <v>52</v>
      </c>
      <c r="D79" s="75">
        <v>107000</v>
      </c>
    </row>
    <row r="80" spans="3:10" ht="30" hidden="1" customHeight="1" x14ac:dyDescent="0.15">
      <c r="C80" s="75" t="s">
        <v>53</v>
      </c>
      <c r="D80" s="75">
        <v>112000</v>
      </c>
    </row>
    <row r="81" spans="3:4" ht="30" hidden="1" customHeight="1" x14ac:dyDescent="0.15">
      <c r="C81" s="75" t="s">
        <v>54</v>
      </c>
      <c r="D81" s="75">
        <v>136000</v>
      </c>
    </row>
    <row r="82" spans="3:4" ht="30" hidden="1" customHeight="1" x14ac:dyDescent="0.15">
      <c r="C82" s="75" t="s">
        <v>55</v>
      </c>
      <c r="D82" s="75">
        <v>172000</v>
      </c>
    </row>
    <row r="83" spans="3:4" ht="30" hidden="1" customHeight="1" x14ac:dyDescent="0.15">
      <c r="C83" s="75" t="s">
        <v>56</v>
      </c>
      <c r="D83" s="75">
        <v>213000</v>
      </c>
    </row>
    <row r="84" spans="3:4" ht="30" hidden="1" customHeight="1" x14ac:dyDescent="0.15">
      <c r="C84" s="75" t="s">
        <v>57</v>
      </c>
      <c r="D84" s="75">
        <v>79000</v>
      </c>
    </row>
    <row r="85" spans="3:4" ht="30" hidden="1" customHeight="1" x14ac:dyDescent="0.15">
      <c r="C85" s="75" t="s">
        <v>58</v>
      </c>
      <c r="D85" s="75">
        <v>92000</v>
      </c>
    </row>
    <row r="86" spans="3:4" ht="30" hidden="1" customHeight="1" x14ac:dyDescent="0.15">
      <c r="C86" s="75" t="s">
        <v>59</v>
      </c>
      <c r="D86" s="75">
        <v>111000</v>
      </c>
    </row>
    <row r="87" spans="3:4" ht="30" hidden="1" customHeight="1" x14ac:dyDescent="0.15">
      <c r="C87" s="75" t="s">
        <v>60</v>
      </c>
      <c r="D87" s="75">
        <v>131000</v>
      </c>
    </row>
    <row r="88" spans="3:4" ht="30" hidden="1" customHeight="1" x14ac:dyDescent="0.15">
      <c r="C88" s="75" t="s">
        <v>61</v>
      </c>
      <c r="D88" s="75">
        <v>161000</v>
      </c>
    </row>
    <row r="89" spans="3:4" ht="30" hidden="1" customHeight="1" x14ac:dyDescent="0.15">
      <c r="C89" s="75" t="s">
        <v>62</v>
      </c>
      <c r="D89" s="75">
        <v>201000</v>
      </c>
    </row>
    <row r="90" spans="3:4" ht="30" hidden="1" customHeight="1" x14ac:dyDescent="0.15">
      <c r="C90" s="75" t="s">
        <v>63</v>
      </c>
      <c r="D90" s="75">
        <v>69000</v>
      </c>
    </row>
    <row r="91" spans="3:4" ht="30" hidden="1" customHeight="1" x14ac:dyDescent="0.15">
      <c r="C91" s="75" t="s">
        <v>64</v>
      </c>
      <c r="D91" s="75">
        <v>82000</v>
      </c>
    </row>
    <row r="92" spans="3:4" ht="30" hidden="1" customHeight="1" x14ac:dyDescent="0.15">
      <c r="C92" s="75" t="s">
        <v>65</v>
      </c>
      <c r="D92" s="75">
        <v>104000</v>
      </c>
    </row>
    <row r="93" spans="3:4" ht="30" hidden="1" customHeight="1" x14ac:dyDescent="0.15">
      <c r="C93" s="75" t="s">
        <v>66</v>
      </c>
      <c r="D93" s="75">
        <v>124000</v>
      </c>
    </row>
    <row r="94" spans="3:4" ht="30" hidden="1" customHeight="1" x14ac:dyDescent="0.15">
      <c r="C94" s="75" t="s">
        <v>67</v>
      </c>
      <c r="D94" s="75">
        <v>154000</v>
      </c>
    </row>
    <row r="95" spans="3:4" ht="30" hidden="1" customHeight="1" x14ac:dyDescent="0.15">
      <c r="C95" s="75" t="s">
        <v>68</v>
      </c>
      <c r="D95" s="75">
        <v>196000</v>
      </c>
    </row>
    <row r="96" spans="3:4" ht="30" hidden="1" customHeight="1" x14ac:dyDescent="0.15">
      <c r="C96" s="75" t="s">
        <v>69</v>
      </c>
      <c r="D96" s="75">
        <v>85000</v>
      </c>
    </row>
    <row r="97" spans="3:4" ht="30" hidden="1" customHeight="1" x14ac:dyDescent="0.15">
      <c r="C97" s="75" t="s">
        <v>70</v>
      </c>
      <c r="D97" s="75">
        <v>97000</v>
      </c>
    </row>
    <row r="98" spans="3:4" ht="30" hidden="1" customHeight="1" x14ac:dyDescent="0.15">
      <c r="C98" s="75" t="s">
        <v>71</v>
      </c>
      <c r="D98" s="75">
        <v>102000</v>
      </c>
    </row>
    <row r="99" spans="3:4" ht="30" hidden="1" customHeight="1" x14ac:dyDescent="0.15">
      <c r="C99" s="75" t="s">
        <v>72</v>
      </c>
      <c r="D99" s="75">
        <v>126000</v>
      </c>
    </row>
    <row r="100" spans="3:4" ht="30" hidden="1" customHeight="1" x14ac:dyDescent="0.15">
      <c r="C100" s="75" t="s">
        <v>73</v>
      </c>
      <c r="D100" s="75">
        <v>162000</v>
      </c>
    </row>
    <row r="101" spans="3:4" ht="30" hidden="1" customHeight="1" x14ac:dyDescent="0.15">
      <c r="C101" s="75" t="s">
        <v>74</v>
      </c>
      <c r="D101" s="75">
        <v>203000</v>
      </c>
    </row>
    <row r="102" spans="3:4" ht="30" hidden="1" customHeight="1" x14ac:dyDescent="0.15">
      <c r="C102" s="75" t="s">
        <v>75</v>
      </c>
      <c r="D102" s="75">
        <v>70000</v>
      </c>
    </row>
    <row r="103" spans="3:4" ht="30" hidden="1" customHeight="1" x14ac:dyDescent="0.15">
      <c r="C103" s="75" t="s">
        <v>76</v>
      </c>
      <c r="D103" s="75">
        <v>82000</v>
      </c>
    </row>
    <row r="104" spans="3:4" ht="30" hidden="1" customHeight="1" x14ac:dyDescent="0.15">
      <c r="C104" s="75" t="s">
        <v>77</v>
      </c>
      <c r="D104" s="75">
        <v>101000</v>
      </c>
    </row>
    <row r="105" spans="3:4" ht="30" hidden="1" customHeight="1" x14ac:dyDescent="0.15">
      <c r="C105" s="75" t="s">
        <v>78</v>
      </c>
      <c r="D105" s="75">
        <v>121000</v>
      </c>
    </row>
    <row r="106" spans="3:4" ht="30" hidden="1" customHeight="1" x14ac:dyDescent="0.15">
      <c r="C106" s="75" t="s">
        <v>79</v>
      </c>
      <c r="D106" s="75">
        <v>151000</v>
      </c>
    </row>
    <row r="107" spans="3:4" ht="30" hidden="1" customHeight="1" x14ac:dyDescent="0.15">
      <c r="C107" s="75" t="s">
        <v>80</v>
      </c>
      <c r="D107" s="75">
        <v>191000</v>
      </c>
    </row>
    <row r="108" spans="3:4" ht="30" hidden="1" customHeight="1" x14ac:dyDescent="0.15">
      <c r="C108" s="75" t="s">
        <v>81</v>
      </c>
      <c r="D108" s="75">
        <v>60000</v>
      </c>
    </row>
    <row r="109" spans="3:4" ht="30" hidden="1" customHeight="1" x14ac:dyDescent="0.15">
      <c r="C109" s="75" t="s">
        <v>82</v>
      </c>
      <c r="D109" s="75">
        <v>72000</v>
      </c>
    </row>
    <row r="110" spans="3:4" ht="30" hidden="1" customHeight="1" x14ac:dyDescent="0.15">
      <c r="C110" s="75" t="s">
        <v>83</v>
      </c>
      <c r="D110" s="75">
        <v>94000</v>
      </c>
    </row>
    <row r="111" spans="3:4" ht="30" hidden="1" customHeight="1" x14ac:dyDescent="0.15">
      <c r="C111" s="75" t="s">
        <v>84</v>
      </c>
      <c r="D111" s="75">
        <v>114000</v>
      </c>
    </row>
    <row r="112" spans="3:4" ht="30" hidden="1" customHeight="1" x14ac:dyDescent="0.15">
      <c r="C112" s="75" t="s">
        <v>85</v>
      </c>
      <c r="D112" s="75">
        <v>144000</v>
      </c>
    </row>
    <row r="113" spans="3:4" ht="30" hidden="1" customHeight="1" x14ac:dyDescent="0.15">
      <c r="C113" s="75" t="s">
        <v>86</v>
      </c>
      <c r="D113" s="75">
        <v>186000</v>
      </c>
    </row>
    <row r="114" spans="3:4" ht="30" customHeight="1" x14ac:dyDescent="0.15">
      <c r="C114" s="33"/>
      <c r="D114" s="33"/>
    </row>
    <row r="115" spans="3:4" ht="30" customHeight="1" x14ac:dyDescent="0.15">
      <c r="C115" s="33"/>
      <c r="D115" s="33"/>
    </row>
    <row r="116" spans="3:4" ht="30" customHeight="1" x14ac:dyDescent="0.15">
      <c r="C116" s="33"/>
      <c r="D116" s="33"/>
    </row>
    <row r="117" spans="3:4" ht="30" customHeight="1" x14ac:dyDescent="0.15">
      <c r="C117" s="33"/>
      <c r="D117" s="33"/>
    </row>
    <row r="118" spans="3:4" ht="30" customHeight="1" x14ac:dyDescent="0.15">
      <c r="C118" s="33"/>
      <c r="D118" s="33"/>
    </row>
    <row r="119" spans="3:4" ht="30" customHeight="1" x14ac:dyDescent="0.15">
      <c r="C119" s="33"/>
      <c r="D119" s="33"/>
    </row>
    <row r="120" spans="3:4" ht="30" customHeight="1" x14ac:dyDescent="0.15">
      <c r="C120" s="33"/>
      <c r="D120" s="33"/>
    </row>
    <row r="121" spans="3:4" ht="30" customHeight="1" x14ac:dyDescent="0.15">
      <c r="C121" s="33"/>
      <c r="D121" s="33"/>
    </row>
    <row r="122" spans="3:4" ht="30" customHeight="1" x14ac:dyDescent="0.15">
      <c r="C122" s="33"/>
      <c r="D122" s="33"/>
    </row>
    <row r="123" spans="3:4" ht="30" customHeight="1" x14ac:dyDescent="0.15">
      <c r="C123" s="33"/>
      <c r="D123" s="33"/>
    </row>
    <row r="124" spans="3:4" x14ac:dyDescent="0.15">
      <c r="C124" s="33"/>
      <c r="D124" s="33"/>
    </row>
    <row r="125" spans="3:4" x14ac:dyDescent="0.15">
      <c r="C125" s="33"/>
      <c r="D125" s="33"/>
    </row>
    <row r="126" spans="3:4" x14ac:dyDescent="0.15">
      <c r="C126" s="33"/>
      <c r="D126" s="33"/>
    </row>
    <row r="127" spans="3:4" x14ac:dyDescent="0.15">
      <c r="C127" s="33"/>
      <c r="D127" s="33"/>
    </row>
  </sheetData>
  <sheetProtection formatRows="0" insertRows="0"/>
  <dataConsolidate/>
  <customSheetViews>
    <customSheetView guid="{649890C2-7487-418B-9527-2A38964736A6}" fitToPage="1">
      <selection activeCell="E21" sqref="E21:E22"/>
      <pageMargins left="0.78740157480314965" right="0.78740157480314965" top="0.78740157480314965" bottom="0.39370078740157483" header="0" footer="0"/>
      <printOptions verticalCentered="1"/>
      <pageSetup paperSize="9" scale="96" orientation="landscape" r:id="rId1"/>
      <headerFooter alignWithMargins="0"/>
    </customSheetView>
  </customSheetViews>
  <mergeCells count="200">
    <mergeCell ref="F26:F27"/>
    <mergeCell ref="G26:G27"/>
    <mergeCell ref="U36:U37"/>
    <mergeCell ref="U38:U39"/>
    <mergeCell ref="U40:U41"/>
    <mergeCell ref="C30:C31"/>
    <mergeCell ref="D30:D31"/>
    <mergeCell ref="E30:E31"/>
    <mergeCell ref="F30:F31"/>
    <mergeCell ref="U32:U33"/>
    <mergeCell ref="P32:Q33"/>
    <mergeCell ref="U26:U27"/>
    <mergeCell ref="T32:T33"/>
    <mergeCell ref="H26:H27"/>
    <mergeCell ref="I26:I27"/>
    <mergeCell ref="J26:K27"/>
    <mergeCell ref="L26:M27"/>
    <mergeCell ref="N26:O27"/>
    <mergeCell ref="T34:T35"/>
    <mergeCell ref="C32:C33"/>
    <mergeCell ref="D32:D33"/>
    <mergeCell ref="E32:E33"/>
    <mergeCell ref="F32:F33"/>
    <mergeCell ref="G32:G33"/>
    <mergeCell ref="R5:U10"/>
    <mergeCell ref="R11:U13"/>
    <mergeCell ref="C28:C29"/>
    <mergeCell ref="D28:D29"/>
    <mergeCell ref="E28:E29"/>
    <mergeCell ref="F28:F29"/>
    <mergeCell ref="G28:G29"/>
    <mergeCell ref="H28:H29"/>
    <mergeCell ref="I28:I29"/>
    <mergeCell ref="J28:K29"/>
    <mergeCell ref="L28:M29"/>
    <mergeCell ref="N28:O29"/>
    <mergeCell ref="P28:Q29"/>
    <mergeCell ref="T28:T29"/>
    <mergeCell ref="U28:U29"/>
    <mergeCell ref="C26:C27"/>
    <mergeCell ref="D26:D27"/>
    <mergeCell ref="P18:Q19"/>
    <mergeCell ref="P20:Q21"/>
    <mergeCell ref="P22:Q23"/>
    <mergeCell ref="P24:Q25"/>
    <mergeCell ref="P26:Q27"/>
    <mergeCell ref="R26:S27"/>
    <mergeCell ref="T26:T27"/>
    <mergeCell ref="U18:U19"/>
    <mergeCell ref="U20:U21"/>
    <mergeCell ref="U22:U23"/>
    <mergeCell ref="U24:U25"/>
    <mergeCell ref="T18:T19"/>
    <mergeCell ref="T20:T21"/>
    <mergeCell ref="T22:T23"/>
    <mergeCell ref="T24:T25"/>
    <mergeCell ref="P30:Q31"/>
    <mergeCell ref="T30:T31"/>
    <mergeCell ref="U30:U31"/>
    <mergeCell ref="H32:H33"/>
    <mergeCell ref="I32:I33"/>
    <mergeCell ref="J32:K33"/>
    <mergeCell ref="D34:D35"/>
    <mergeCell ref="E34:E35"/>
    <mergeCell ref="F34:F35"/>
    <mergeCell ref="G34:G35"/>
    <mergeCell ref="H34:H35"/>
    <mergeCell ref="I34:I35"/>
    <mergeCell ref="J34:K35"/>
    <mergeCell ref="E26:E27"/>
    <mergeCell ref="N30:O31"/>
    <mergeCell ref="A44:U44"/>
    <mergeCell ref="A45:U45"/>
    <mergeCell ref="A43:U43"/>
    <mergeCell ref="A46:U46"/>
    <mergeCell ref="F20:F21"/>
    <mergeCell ref="F22:F23"/>
    <mergeCell ref="F24:F25"/>
    <mergeCell ref="F36:F37"/>
    <mergeCell ref="F38:F39"/>
    <mergeCell ref="H20:H21"/>
    <mergeCell ref="H22:H23"/>
    <mergeCell ref="H24:H25"/>
    <mergeCell ref="H36:H37"/>
    <mergeCell ref="I36:I37"/>
    <mergeCell ref="I38:I39"/>
    <mergeCell ref="A40:K41"/>
    <mergeCell ref="E36:E37"/>
    <mergeCell ref="G36:G37"/>
    <mergeCell ref="C38:C39"/>
    <mergeCell ref="E38:E39"/>
    <mergeCell ref="G38:G39"/>
    <mergeCell ref="T36:T37"/>
    <mergeCell ref="T38:T39"/>
    <mergeCell ref="T40:T41"/>
    <mergeCell ref="A5:B10"/>
    <mergeCell ref="L18:M19"/>
    <mergeCell ref="J18:K19"/>
    <mergeCell ref="C18:C19"/>
    <mergeCell ref="E18:E19"/>
    <mergeCell ref="G18:G19"/>
    <mergeCell ref="A11:B13"/>
    <mergeCell ref="C11:G13"/>
    <mergeCell ref="J11:K13"/>
    <mergeCell ref="L11:M13"/>
    <mergeCell ref="J7:K10"/>
    <mergeCell ref="L7:M10"/>
    <mergeCell ref="C36:C37"/>
    <mergeCell ref="J38:K39"/>
    <mergeCell ref="J36:K37"/>
    <mergeCell ref="H38:H39"/>
    <mergeCell ref="D36:D37"/>
    <mergeCell ref="D38:D39"/>
    <mergeCell ref="N5:O10"/>
    <mergeCell ref="T17:U17"/>
    <mergeCell ref="N18:O19"/>
    <mergeCell ref="R18:S19"/>
    <mergeCell ref="D24:D25"/>
    <mergeCell ref="N20:O21"/>
    <mergeCell ref="G22:G23"/>
    <mergeCell ref="C24:C25"/>
    <mergeCell ref="E24:E25"/>
    <mergeCell ref="G24:G25"/>
    <mergeCell ref="C20:C21"/>
    <mergeCell ref="E20:E21"/>
    <mergeCell ref="L24:M25"/>
    <mergeCell ref="N24:O25"/>
    <mergeCell ref="L38:M39"/>
    <mergeCell ref="N38:O39"/>
    <mergeCell ref="R38:S39"/>
    <mergeCell ref="L40:M41"/>
    <mergeCell ref="N40:O41"/>
    <mergeCell ref="R40:S41"/>
    <mergeCell ref="R28:S29"/>
    <mergeCell ref="L36:M37"/>
    <mergeCell ref="N36:O37"/>
    <mergeCell ref="R36:S37"/>
    <mergeCell ref="P36:Q37"/>
    <mergeCell ref="P38:Q39"/>
    <mergeCell ref="P40:Q41"/>
    <mergeCell ref="L34:M35"/>
    <mergeCell ref="N34:O35"/>
    <mergeCell ref="P34:Q35"/>
    <mergeCell ref="R34:S35"/>
    <mergeCell ref="L32:M33"/>
    <mergeCell ref="N32:O33"/>
    <mergeCell ref="R32:S33"/>
    <mergeCell ref="L30:M31"/>
    <mergeCell ref="R2:U2"/>
    <mergeCell ref="R30:S31"/>
    <mergeCell ref="C5:M6"/>
    <mergeCell ref="C7:G10"/>
    <mergeCell ref="L20:M21"/>
    <mergeCell ref="I20:I21"/>
    <mergeCell ref="I22:I23"/>
    <mergeCell ref="I24:I25"/>
    <mergeCell ref="N11:O13"/>
    <mergeCell ref="L22:M23"/>
    <mergeCell ref="N22:O23"/>
    <mergeCell ref="R20:S21"/>
    <mergeCell ref="J20:K21"/>
    <mergeCell ref="J22:K23"/>
    <mergeCell ref="J24:K25"/>
    <mergeCell ref="R24:S25"/>
    <mergeCell ref="R22:S23"/>
    <mergeCell ref="G20:G21"/>
    <mergeCell ref="P5:Q10"/>
    <mergeCell ref="P11:Q13"/>
    <mergeCell ref="G30:G31"/>
    <mergeCell ref="H30:H31"/>
    <mergeCell ref="I30:I31"/>
    <mergeCell ref="J30:K31"/>
    <mergeCell ref="B18:B19"/>
    <mergeCell ref="A18:A19"/>
    <mergeCell ref="U34:U35"/>
    <mergeCell ref="B20:B21"/>
    <mergeCell ref="A20:A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C34:C35"/>
    <mergeCell ref="C22:C23"/>
    <mergeCell ref="E22:E23"/>
    <mergeCell ref="D20:D21"/>
    <mergeCell ref="D22:D23"/>
    <mergeCell ref="A36:A37"/>
    <mergeCell ref="B36:B37"/>
    <mergeCell ref="A38:A39"/>
    <mergeCell ref="B38:B39"/>
  </mergeCells>
  <phoneticPr fontId="2"/>
  <dataValidations count="3">
    <dataValidation type="list" allowBlank="1" showInputMessage="1" showErrorMessage="1" sqref="G20:G39">
      <formula1>"0,1・非該当,2,3,4,5,6"</formula1>
    </dataValidation>
    <dataValidation type="list" allowBlank="1" showInputMessage="1" showErrorMessage="1" sqref="E20:E39">
      <formula1>$E$49:$E$51</formula1>
    </dataValidation>
    <dataValidation type="list" allowBlank="1" showInputMessage="1" showErrorMessage="1" sqref="C20:C39">
      <formula1>$C$49:$C$51</formula1>
    </dataValidation>
  </dataValidations>
  <printOptions verticalCentered="1"/>
  <pageMargins left="0.78740157480314965" right="0.78740157480314965" top="0.78740157480314965" bottom="0.39370078740157483" header="0" footer="0"/>
  <pageSetup paperSize="9" scale="75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7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'A-3所要額調書'!J34</f>
        <v>0</v>
      </c>
      <c r="G11" s="83" t="s">
        <v>140</v>
      </c>
      <c r="H11" s="96" t="s">
        <v>132</v>
      </c>
      <c r="I11" s="78">
        <f>'A-3所要額調書'!N34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80" t="s">
        <v>110</v>
      </c>
      <c r="B13" s="281" t="s">
        <v>111</v>
      </c>
      <c r="C13" s="281"/>
      <c r="D13" s="281"/>
      <c r="E13" s="281"/>
      <c r="F13" s="281"/>
      <c r="G13" s="281"/>
      <c r="H13" s="280" t="s">
        <v>112</v>
      </c>
      <c r="I13" s="280" t="s">
        <v>143</v>
      </c>
      <c r="J13" s="280" t="s">
        <v>113</v>
      </c>
    </row>
    <row r="14" spans="1:10" ht="20.25" customHeight="1" thickBot="1" x14ac:dyDescent="0.2">
      <c r="A14" s="280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81"/>
      <c r="I14" s="281"/>
      <c r="J14" s="281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4" t="s">
        <v>131</v>
      </c>
      <c r="B28" s="285"/>
      <c r="C28" s="286"/>
      <c r="D28" s="84">
        <f>SUM(J15:J26)</f>
        <v>0</v>
      </c>
      <c r="E28" s="282" t="s">
        <v>157</v>
      </c>
      <c r="F28" s="283"/>
      <c r="G28" s="283"/>
      <c r="H28" s="283"/>
      <c r="I28" s="283"/>
      <c r="J28" s="283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7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'A-3所要額調書'!J36</f>
        <v>0</v>
      </c>
      <c r="G11" s="83" t="s">
        <v>140</v>
      </c>
      <c r="H11" s="96" t="s">
        <v>132</v>
      </c>
      <c r="I11" s="78">
        <f>'A-3所要額調書'!N36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80" t="s">
        <v>110</v>
      </c>
      <c r="B13" s="281" t="s">
        <v>111</v>
      </c>
      <c r="C13" s="281"/>
      <c r="D13" s="281"/>
      <c r="E13" s="281"/>
      <c r="F13" s="281"/>
      <c r="G13" s="281"/>
      <c r="H13" s="280" t="s">
        <v>112</v>
      </c>
      <c r="I13" s="280" t="s">
        <v>143</v>
      </c>
      <c r="J13" s="280" t="s">
        <v>113</v>
      </c>
    </row>
    <row r="14" spans="1:10" ht="20.25" customHeight="1" thickBot="1" x14ac:dyDescent="0.2">
      <c r="A14" s="280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81"/>
      <c r="I14" s="281"/>
      <c r="J14" s="281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4" t="s">
        <v>131</v>
      </c>
      <c r="B28" s="285"/>
      <c r="C28" s="286"/>
      <c r="D28" s="84">
        <f>SUM(J15:J26)</f>
        <v>0</v>
      </c>
      <c r="E28" s="282" t="s">
        <v>157</v>
      </c>
      <c r="F28" s="283"/>
      <c r="G28" s="283"/>
      <c r="H28" s="283"/>
      <c r="I28" s="283"/>
      <c r="J28" s="283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'A-3所要額調書'!J38</f>
        <v>0</v>
      </c>
      <c r="G11" s="83" t="s">
        <v>140</v>
      </c>
      <c r="H11" s="96" t="s">
        <v>132</v>
      </c>
      <c r="I11" s="78">
        <f>'A-3所要額調書'!N38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80" t="s">
        <v>110</v>
      </c>
      <c r="B13" s="281" t="s">
        <v>111</v>
      </c>
      <c r="C13" s="281"/>
      <c r="D13" s="281"/>
      <c r="E13" s="281"/>
      <c r="F13" s="281"/>
      <c r="G13" s="281"/>
      <c r="H13" s="280" t="s">
        <v>112</v>
      </c>
      <c r="I13" s="280" t="s">
        <v>143</v>
      </c>
      <c r="J13" s="280" t="s">
        <v>113</v>
      </c>
    </row>
    <row r="14" spans="1:10" ht="20.25" customHeight="1" thickBot="1" x14ac:dyDescent="0.2">
      <c r="A14" s="280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81"/>
      <c r="I14" s="281"/>
      <c r="J14" s="281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4" t="s">
        <v>131</v>
      </c>
      <c r="B28" s="285"/>
      <c r="C28" s="286"/>
      <c r="D28" s="84">
        <f>SUM(J15:J26)</f>
        <v>0</v>
      </c>
      <c r="E28" s="282" t="s">
        <v>157</v>
      </c>
      <c r="F28" s="283"/>
      <c r="G28" s="283"/>
      <c r="H28" s="283"/>
      <c r="I28" s="283"/>
      <c r="J28" s="283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7"/>
  <sheetViews>
    <sheetView zoomScaleNormal="100" workbookViewId="0">
      <selection activeCell="L34" sqref="L34:M35"/>
    </sheetView>
  </sheetViews>
  <sheetFormatPr defaultRowHeight="13.5" x14ac:dyDescent="0.15"/>
  <cols>
    <col min="1" max="1" width="2.875" style="28" customWidth="1"/>
    <col min="2" max="2" width="16.375" style="28" customWidth="1"/>
    <col min="3" max="3" width="13.625" style="28" customWidth="1"/>
    <col min="4" max="4" width="7.5" style="28" hidden="1" customWidth="1"/>
    <col min="5" max="5" width="9" style="28" customWidth="1"/>
    <col min="6" max="6" width="7.625" style="28" hidden="1" customWidth="1"/>
    <col min="7" max="7" width="9" style="28" customWidth="1"/>
    <col min="8" max="8" width="6" style="28" hidden="1" customWidth="1"/>
    <col min="9" max="9" width="6.875" style="28" hidden="1" customWidth="1"/>
    <col min="10" max="11" width="14.625" style="28" customWidth="1"/>
    <col min="12" max="19" width="8" style="28" customWidth="1"/>
    <col min="20" max="21" width="15.625" style="28" customWidth="1"/>
    <col min="22" max="16384" width="9" style="28"/>
  </cols>
  <sheetData>
    <row r="1" spans="1:21" ht="17.25" x14ac:dyDescent="0.15">
      <c r="A1" s="37" t="s">
        <v>194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26.2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70"/>
      <c r="Q2" s="70" t="s">
        <v>87</v>
      </c>
      <c r="R2" s="287" t="s">
        <v>183</v>
      </c>
      <c r="S2" s="287"/>
      <c r="T2" s="287"/>
      <c r="U2" s="287"/>
    </row>
    <row r="3" spans="1:21" ht="8.2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9"/>
      <c r="S3" s="39"/>
      <c r="T3" s="39"/>
      <c r="U3" s="39"/>
    </row>
    <row r="4" spans="1:21" s="29" customFormat="1" ht="17.25" customHeight="1" x14ac:dyDescent="0.15">
      <c r="A4" s="40" t="s">
        <v>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2"/>
      <c r="U4" s="43" t="s">
        <v>6</v>
      </c>
    </row>
    <row r="5" spans="1:21" x14ac:dyDescent="0.15">
      <c r="A5" s="288" t="s">
        <v>167</v>
      </c>
      <c r="B5" s="288"/>
      <c r="C5" s="190" t="s">
        <v>0</v>
      </c>
      <c r="D5" s="190"/>
      <c r="E5" s="190"/>
      <c r="F5" s="190"/>
      <c r="G5" s="190"/>
      <c r="H5" s="190"/>
      <c r="I5" s="190"/>
      <c r="J5" s="190"/>
      <c r="K5" s="190"/>
      <c r="L5" s="190"/>
      <c r="M5" s="191"/>
      <c r="N5" s="201" t="s">
        <v>94</v>
      </c>
      <c r="O5" s="202"/>
      <c r="P5" s="201" t="s">
        <v>9</v>
      </c>
      <c r="Q5" s="202"/>
      <c r="R5" s="252" t="s">
        <v>1</v>
      </c>
      <c r="S5" s="253"/>
      <c r="T5" s="253"/>
      <c r="U5" s="254"/>
    </row>
    <row r="6" spans="1:21" x14ac:dyDescent="0.15">
      <c r="A6" s="289"/>
      <c r="B6" s="289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202"/>
      <c r="O6" s="202"/>
      <c r="P6" s="202"/>
      <c r="Q6" s="202"/>
      <c r="R6" s="255"/>
      <c r="S6" s="256"/>
      <c r="T6" s="256"/>
      <c r="U6" s="257"/>
    </row>
    <row r="7" spans="1:21" ht="13.5" customHeight="1" x14ac:dyDescent="0.15">
      <c r="A7" s="289"/>
      <c r="B7" s="289"/>
      <c r="C7" s="192" t="s">
        <v>7</v>
      </c>
      <c r="D7" s="192"/>
      <c r="E7" s="192"/>
      <c r="F7" s="192"/>
      <c r="G7" s="191"/>
      <c r="H7" s="113"/>
      <c r="I7" s="113"/>
      <c r="J7" s="291" t="s">
        <v>184</v>
      </c>
      <c r="K7" s="289"/>
      <c r="L7" s="192" t="s">
        <v>8</v>
      </c>
      <c r="M7" s="191"/>
      <c r="N7" s="202"/>
      <c r="O7" s="202"/>
      <c r="P7" s="202"/>
      <c r="Q7" s="202"/>
      <c r="R7" s="255"/>
      <c r="S7" s="256"/>
      <c r="T7" s="256"/>
      <c r="U7" s="257"/>
    </row>
    <row r="8" spans="1:21" x14ac:dyDescent="0.15">
      <c r="A8" s="289"/>
      <c r="B8" s="289"/>
      <c r="C8" s="191"/>
      <c r="D8" s="191"/>
      <c r="E8" s="191"/>
      <c r="F8" s="191"/>
      <c r="G8" s="191"/>
      <c r="H8" s="113"/>
      <c r="I8" s="113"/>
      <c r="J8" s="289"/>
      <c r="K8" s="289"/>
      <c r="L8" s="191"/>
      <c r="M8" s="191"/>
      <c r="N8" s="202"/>
      <c r="O8" s="202"/>
      <c r="P8" s="202"/>
      <c r="Q8" s="202"/>
      <c r="R8" s="255"/>
      <c r="S8" s="256"/>
      <c r="T8" s="256"/>
      <c r="U8" s="257"/>
    </row>
    <row r="9" spans="1:21" x14ac:dyDescent="0.15">
      <c r="A9" s="289"/>
      <c r="B9" s="289"/>
      <c r="C9" s="191"/>
      <c r="D9" s="191"/>
      <c r="E9" s="191"/>
      <c r="F9" s="191"/>
      <c r="G9" s="191"/>
      <c r="H9" s="113"/>
      <c r="I9" s="113"/>
      <c r="J9" s="289"/>
      <c r="K9" s="289"/>
      <c r="L9" s="191"/>
      <c r="M9" s="191"/>
      <c r="N9" s="202"/>
      <c r="O9" s="202"/>
      <c r="P9" s="202"/>
      <c r="Q9" s="202"/>
      <c r="R9" s="255"/>
      <c r="S9" s="256"/>
      <c r="T9" s="256"/>
      <c r="U9" s="257"/>
    </row>
    <row r="10" spans="1:21" ht="14.25" thickBot="1" x14ac:dyDescent="0.2">
      <c r="A10" s="290"/>
      <c r="B10" s="290"/>
      <c r="C10" s="191"/>
      <c r="D10" s="191"/>
      <c r="E10" s="191"/>
      <c r="F10" s="191"/>
      <c r="G10" s="191"/>
      <c r="H10" s="113"/>
      <c r="I10" s="113"/>
      <c r="J10" s="290"/>
      <c r="K10" s="290"/>
      <c r="L10" s="191"/>
      <c r="M10" s="191"/>
      <c r="N10" s="202"/>
      <c r="O10" s="202"/>
      <c r="P10" s="202"/>
      <c r="Q10" s="202"/>
      <c r="R10" s="258"/>
      <c r="S10" s="225"/>
      <c r="T10" s="225"/>
      <c r="U10" s="259"/>
    </row>
    <row r="11" spans="1:21" x14ac:dyDescent="0.15">
      <c r="A11" s="294">
        <v>3</v>
      </c>
      <c r="B11" s="295"/>
      <c r="C11" s="230">
        <f>'【例】A-4収支予算書'!C42</f>
        <v>4819500</v>
      </c>
      <c r="D11" s="231"/>
      <c r="E11" s="231"/>
      <c r="F11" s="231"/>
      <c r="G11" s="231"/>
      <c r="H11" s="30"/>
      <c r="I11" s="76"/>
      <c r="J11" s="300">
        <v>3258364</v>
      </c>
      <c r="K11" s="301"/>
      <c r="L11" s="230">
        <f>C11-J11</f>
        <v>1561136</v>
      </c>
      <c r="M11" s="231"/>
      <c r="N11" s="195">
        <f>U40</f>
        <v>55656</v>
      </c>
      <c r="O11" s="196"/>
      <c r="P11" s="203">
        <f>MIN(L11:O11)</f>
        <v>55656</v>
      </c>
      <c r="Q11" s="204"/>
      <c r="R11" s="260"/>
      <c r="S11" s="261"/>
      <c r="T11" s="261"/>
      <c r="U11" s="262"/>
    </row>
    <row r="12" spans="1:21" x14ac:dyDescent="0.15">
      <c r="A12" s="296"/>
      <c r="B12" s="297"/>
      <c r="C12" s="230"/>
      <c r="D12" s="231"/>
      <c r="E12" s="231"/>
      <c r="F12" s="231"/>
      <c r="G12" s="231"/>
      <c r="H12" s="30"/>
      <c r="I12" s="76"/>
      <c r="J12" s="302"/>
      <c r="K12" s="303"/>
      <c r="L12" s="230"/>
      <c r="M12" s="231"/>
      <c r="N12" s="196"/>
      <c r="O12" s="196"/>
      <c r="P12" s="205"/>
      <c r="Q12" s="206"/>
      <c r="R12" s="263"/>
      <c r="S12" s="264"/>
      <c r="T12" s="264"/>
      <c r="U12" s="265"/>
    </row>
    <row r="13" spans="1:21" ht="14.25" thickBot="1" x14ac:dyDescent="0.2">
      <c r="A13" s="298"/>
      <c r="B13" s="299"/>
      <c r="C13" s="230"/>
      <c r="D13" s="231"/>
      <c r="E13" s="231"/>
      <c r="F13" s="231"/>
      <c r="G13" s="231"/>
      <c r="H13" s="30"/>
      <c r="I13" s="76"/>
      <c r="J13" s="304"/>
      <c r="K13" s="305"/>
      <c r="L13" s="230"/>
      <c r="M13" s="231"/>
      <c r="N13" s="196"/>
      <c r="O13" s="196"/>
      <c r="P13" s="207"/>
      <c r="Q13" s="208"/>
      <c r="R13" s="266"/>
      <c r="S13" s="267"/>
      <c r="T13" s="267"/>
      <c r="U13" s="268"/>
    </row>
    <row r="14" spans="1:21" x14ac:dyDescent="0.15">
      <c r="A14" s="35" t="s">
        <v>191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x14ac:dyDescent="0.15">
      <c r="A15" s="35" t="s">
        <v>99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x14ac:dyDescent="0.1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 ht="17.25" customHeight="1" x14ac:dyDescent="0.15">
      <c r="A17" s="36" t="s">
        <v>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238" t="s">
        <v>2</v>
      </c>
      <c r="U17" s="238"/>
    </row>
    <row r="18" spans="1:21" ht="18.75" customHeight="1" x14ac:dyDescent="0.15">
      <c r="A18" s="186" t="s">
        <v>139</v>
      </c>
      <c r="B18" s="292" t="s">
        <v>153</v>
      </c>
      <c r="C18" s="223" t="s">
        <v>148</v>
      </c>
      <c r="D18" s="114"/>
      <c r="E18" s="224" t="s">
        <v>149</v>
      </c>
      <c r="F18" s="115"/>
      <c r="G18" s="226" t="s">
        <v>150</v>
      </c>
      <c r="H18" s="116"/>
      <c r="I18" s="116"/>
      <c r="J18" s="192" t="s">
        <v>147</v>
      </c>
      <c r="K18" s="191"/>
      <c r="L18" s="192" t="s">
        <v>146</v>
      </c>
      <c r="M18" s="191"/>
      <c r="N18" s="239" t="s">
        <v>89</v>
      </c>
      <c r="O18" s="191"/>
      <c r="P18" s="226" t="s">
        <v>93</v>
      </c>
      <c r="Q18" s="254"/>
      <c r="R18" s="240" t="s">
        <v>151</v>
      </c>
      <c r="S18" s="241"/>
      <c r="T18" s="184" t="s">
        <v>90</v>
      </c>
      <c r="U18" s="184" t="s">
        <v>95</v>
      </c>
    </row>
    <row r="19" spans="1:21" ht="18.75" customHeight="1" thickBot="1" x14ac:dyDescent="0.2">
      <c r="A19" s="187"/>
      <c r="B19" s="293"/>
      <c r="C19" s="190"/>
      <c r="D19" s="117"/>
      <c r="E19" s="225"/>
      <c r="F19" s="118"/>
      <c r="G19" s="227"/>
      <c r="H19" s="119"/>
      <c r="I19" s="119"/>
      <c r="J19" s="222"/>
      <c r="K19" s="222"/>
      <c r="L19" s="222"/>
      <c r="M19" s="222"/>
      <c r="N19" s="191"/>
      <c r="O19" s="191"/>
      <c r="P19" s="258"/>
      <c r="Q19" s="259"/>
      <c r="R19" s="186"/>
      <c r="S19" s="186"/>
      <c r="T19" s="251"/>
      <c r="U19" s="250"/>
    </row>
    <row r="20" spans="1:21" x14ac:dyDescent="0.15">
      <c r="A20" s="161">
        <v>1</v>
      </c>
      <c r="B20" s="306" t="s">
        <v>162</v>
      </c>
      <c r="C20" s="165" t="s">
        <v>154</v>
      </c>
      <c r="D20" s="167" t="str">
        <f>VLOOKUP(C20,$C$49:$J$54,2,FALSE)</f>
        <v>1</v>
      </c>
      <c r="E20" s="169" t="s">
        <v>27</v>
      </c>
      <c r="F20" s="167">
        <f>VLOOKUP(E20,$E$49:$J$54,2,FALSE)</f>
        <v>1</v>
      </c>
      <c r="G20" s="169">
        <v>3</v>
      </c>
      <c r="H20" s="173">
        <f>VLOOKUP(G20,$G$49:$H$54,2,FALSE)</f>
        <v>3</v>
      </c>
      <c r="I20" s="173" t="str">
        <f>D20&amp;F20&amp;H20</f>
        <v>113</v>
      </c>
      <c r="J20" s="312" t="s">
        <v>165</v>
      </c>
      <c r="K20" s="313"/>
      <c r="L20" s="316">
        <v>12</v>
      </c>
      <c r="M20" s="317"/>
      <c r="N20" s="149">
        <f>IFERROR(VLOOKUP(I20,$C$60:$D$113,2,FALSE),0)</f>
        <v>127000</v>
      </c>
      <c r="O20" s="150"/>
      <c r="P20" s="153">
        <f>L20*N20</f>
        <v>1524000</v>
      </c>
      <c r="Q20" s="149"/>
      <c r="R20" s="308">
        <v>1518364</v>
      </c>
      <c r="S20" s="309"/>
      <c r="T20" s="157">
        <f>SUM(L20*N20-R20)</f>
        <v>5636</v>
      </c>
      <c r="U20" s="159">
        <f>MAX(T20,0)</f>
        <v>5636</v>
      </c>
    </row>
    <row r="21" spans="1:21" x14ac:dyDescent="0.15">
      <c r="A21" s="162"/>
      <c r="B21" s="307"/>
      <c r="C21" s="166"/>
      <c r="D21" s="168"/>
      <c r="E21" s="170"/>
      <c r="F21" s="168"/>
      <c r="G21" s="170"/>
      <c r="H21" s="174"/>
      <c r="I21" s="174"/>
      <c r="J21" s="314"/>
      <c r="K21" s="315"/>
      <c r="L21" s="318"/>
      <c r="M21" s="319"/>
      <c r="N21" s="151"/>
      <c r="O21" s="152"/>
      <c r="P21" s="154"/>
      <c r="Q21" s="151"/>
      <c r="R21" s="310"/>
      <c r="S21" s="311"/>
      <c r="T21" s="158"/>
      <c r="U21" s="160"/>
    </row>
    <row r="22" spans="1:21" ht="13.5" customHeight="1" x14ac:dyDescent="0.15">
      <c r="A22" s="161">
        <v>2</v>
      </c>
      <c r="B22" s="307" t="s">
        <v>162</v>
      </c>
      <c r="C22" s="165" t="s">
        <v>154</v>
      </c>
      <c r="D22" s="167" t="str">
        <f t="shared" ref="D22" si="0">VLOOKUP(C22,$C$49:$J$54,2,FALSE)</f>
        <v>1</v>
      </c>
      <c r="E22" s="169" t="s">
        <v>27</v>
      </c>
      <c r="F22" s="167">
        <f t="shared" ref="F22" si="1">VLOOKUP(E22,$E$49:$J$54,2,FALSE)</f>
        <v>1</v>
      </c>
      <c r="G22" s="169">
        <v>2</v>
      </c>
      <c r="H22" s="173">
        <f t="shared" ref="H22" si="2">VLOOKUP(G22,$G$49:$H$54,2,FALSE)</f>
        <v>2</v>
      </c>
      <c r="I22" s="173" t="str">
        <f t="shared" ref="I22" si="3">D22&amp;F22&amp;H22</f>
        <v>112</v>
      </c>
      <c r="J22" s="314" t="s">
        <v>166</v>
      </c>
      <c r="K22" s="315"/>
      <c r="L22" s="318">
        <v>4.41</v>
      </c>
      <c r="M22" s="319"/>
      <c r="N22" s="149">
        <f>IFERROR(VLOOKUP(I22,$C$60:$D$113,2,FALSE),0)</f>
        <v>122000</v>
      </c>
      <c r="O22" s="150"/>
      <c r="P22" s="153">
        <f t="shared" ref="P22" si="4">L22*N22</f>
        <v>538020</v>
      </c>
      <c r="Q22" s="149"/>
      <c r="R22" s="320">
        <v>500000</v>
      </c>
      <c r="S22" s="311"/>
      <c r="T22" s="157">
        <f>SUM(L22*N22-R22)</f>
        <v>38020</v>
      </c>
      <c r="U22" s="159">
        <f t="shared" ref="U22" si="5">MAX(T22,0)</f>
        <v>38020</v>
      </c>
    </row>
    <row r="23" spans="1:21" x14ac:dyDescent="0.15">
      <c r="A23" s="162"/>
      <c r="B23" s="307"/>
      <c r="C23" s="166"/>
      <c r="D23" s="168"/>
      <c r="E23" s="170"/>
      <c r="F23" s="168"/>
      <c r="G23" s="170"/>
      <c r="H23" s="174"/>
      <c r="I23" s="174"/>
      <c r="J23" s="314"/>
      <c r="K23" s="315"/>
      <c r="L23" s="318"/>
      <c r="M23" s="319"/>
      <c r="N23" s="151"/>
      <c r="O23" s="152"/>
      <c r="P23" s="154"/>
      <c r="Q23" s="151"/>
      <c r="R23" s="310"/>
      <c r="S23" s="311"/>
      <c r="T23" s="158"/>
      <c r="U23" s="160"/>
    </row>
    <row r="24" spans="1:21" x14ac:dyDescent="0.15">
      <c r="A24" s="161">
        <v>3</v>
      </c>
      <c r="B24" s="307" t="s">
        <v>163</v>
      </c>
      <c r="C24" s="165" t="s">
        <v>22</v>
      </c>
      <c r="D24" s="167" t="str">
        <f t="shared" ref="D24" si="6">VLOOKUP(C24,$C$49:$J$54,2,FALSE)</f>
        <v>3</v>
      </c>
      <c r="E24" s="169" t="s">
        <v>28</v>
      </c>
      <c r="F24" s="167">
        <f t="shared" ref="F24" si="7">VLOOKUP(E24,$E$49:$J$54,2,FALSE)</f>
        <v>2</v>
      </c>
      <c r="G24" s="169">
        <v>3</v>
      </c>
      <c r="H24" s="173">
        <f t="shared" ref="H24" si="8">VLOOKUP(G24,$G$49:$H$54,2,FALSE)</f>
        <v>3</v>
      </c>
      <c r="I24" s="173" t="str">
        <f t="shared" ref="I24" si="9">D24&amp;F24&amp;H24</f>
        <v>323</v>
      </c>
      <c r="J24" s="314" t="s">
        <v>164</v>
      </c>
      <c r="K24" s="315"/>
      <c r="L24" s="318">
        <v>10</v>
      </c>
      <c r="M24" s="319"/>
      <c r="N24" s="149">
        <f>IFERROR(VLOOKUP(I24,$C$60:$D$113,2,FALSE),0)</f>
        <v>101000</v>
      </c>
      <c r="O24" s="150"/>
      <c r="P24" s="153">
        <f t="shared" ref="P24" si="10">L24*N24</f>
        <v>1010000</v>
      </c>
      <c r="Q24" s="149"/>
      <c r="R24" s="320">
        <v>1000000</v>
      </c>
      <c r="S24" s="311"/>
      <c r="T24" s="157">
        <f>SUM(L24*N24-R24)</f>
        <v>10000</v>
      </c>
      <c r="U24" s="159">
        <f t="shared" ref="U24" si="11">MAX(T24,0)</f>
        <v>10000</v>
      </c>
    </row>
    <row r="25" spans="1:21" x14ac:dyDescent="0.15">
      <c r="A25" s="162"/>
      <c r="B25" s="307"/>
      <c r="C25" s="166"/>
      <c r="D25" s="168"/>
      <c r="E25" s="170"/>
      <c r="F25" s="168"/>
      <c r="G25" s="170"/>
      <c r="H25" s="174"/>
      <c r="I25" s="174"/>
      <c r="J25" s="314"/>
      <c r="K25" s="315"/>
      <c r="L25" s="318"/>
      <c r="M25" s="319"/>
      <c r="N25" s="151"/>
      <c r="O25" s="152"/>
      <c r="P25" s="154"/>
      <c r="Q25" s="151"/>
      <c r="R25" s="310"/>
      <c r="S25" s="311"/>
      <c r="T25" s="158"/>
      <c r="U25" s="160"/>
    </row>
    <row r="26" spans="1:21" x14ac:dyDescent="0.15">
      <c r="A26" s="161">
        <v>4</v>
      </c>
      <c r="B26" s="307" t="s">
        <v>163</v>
      </c>
      <c r="C26" s="165" t="s">
        <v>22</v>
      </c>
      <c r="D26" s="167" t="str">
        <f t="shared" ref="D26" si="12">VLOOKUP(C26,$C$49:$J$54,2,FALSE)</f>
        <v>3</v>
      </c>
      <c r="E26" s="169" t="s">
        <v>28</v>
      </c>
      <c r="F26" s="167">
        <f t="shared" ref="F26" si="13">VLOOKUP(E26,$E$49:$J$54,2,FALSE)</f>
        <v>2</v>
      </c>
      <c r="G26" s="169">
        <v>4</v>
      </c>
      <c r="H26" s="173">
        <f t="shared" ref="H26" si="14">VLOOKUP(G26,$G$49:$H$54,2,FALSE)</f>
        <v>4</v>
      </c>
      <c r="I26" s="173" t="str">
        <f t="shared" ref="I26" si="15">D26&amp;F26&amp;H26</f>
        <v>324</v>
      </c>
      <c r="J26" s="314" t="s">
        <v>164</v>
      </c>
      <c r="K26" s="315"/>
      <c r="L26" s="318">
        <v>2</v>
      </c>
      <c r="M26" s="319"/>
      <c r="N26" s="149">
        <f t="shared" ref="N26" si="16">IFERROR(VLOOKUP(I26,$C$60:$D$113,2,FALSE),0)</f>
        <v>121000</v>
      </c>
      <c r="O26" s="150"/>
      <c r="P26" s="153">
        <f>L26*N26</f>
        <v>242000</v>
      </c>
      <c r="Q26" s="149"/>
      <c r="R26" s="320">
        <v>240000</v>
      </c>
      <c r="S26" s="311"/>
      <c r="T26" s="157">
        <f t="shared" ref="T26" si="17">SUM(L26*N26-R26)</f>
        <v>2000</v>
      </c>
      <c r="U26" s="159">
        <f t="shared" ref="U26" si="18">MAX(T26,0)</f>
        <v>2000</v>
      </c>
    </row>
    <row r="27" spans="1:21" x14ac:dyDescent="0.15">
      <c r="A27" s="162"/>
      <c r="B27" s="307"/>
      <c r="C27" s="166"/>
      <c r="D27" s="168"/>
      <c r="E27" s="170"/>
      <c r="F27" s="168"/>
      <c r="G27" s="170"/>
      <c r="H27" s="174"/>
      <c r="I27" s="174"/>
      <c r="J27" s="314"/>
      <c r="K27" s="315"/>
      <c r="L27" s="318"/>
      <c r="M27" s="319"/>
      <c r="N27" s="151"/>
      <c r="O27" s="152"/>
      <c r="P27" s="154"/>
      <c r="Q27" s="151"/>
      <c r="R27" s="310"/>
      <c r="S27" s="311"/>
      <c r="T27" s="158"/>
      <c r="U27" s="160"/>
    </row>
    <row r="28" spans="1:21" x14ac:dyDescent="0.15">
      <c r="A28" s="161">
        <v>5</v>
      </c>
      <c r="B28" s="163"/>
      <c r="C28" s="165" t="s">
        <v>22</v>
      </c>
      <c r="D28" s="167" t="str">
        <f t="shared" ref="D28" si="19">VLOOKUP(C28,$C$49:$J$54,2,FALSE)</f>
        <v>3</v>
      </c>
      <c r="E28" s="169" t="s">
        <v>27</v>
      </c>
      <c r="F28" s="167">
        <f t="shared" ref="F28" si="20">VLOOKUP(E28,$E$49:$J$54,2,FALSE)</f>
        <v>1</v>
      </c>
      <c r="G28" s="169">
        <v>0</v>
      </c>
      <c r="H28" s="173" t="e">
        <f t="shared" ref="H28" si="21">VLOOKUP(G28,$G$49:$H$54,2,FALSE)</f>
        <v>#N/A</v>
      </c>
      <c r="I28" s="173" t="e">
        <f t="shared" ref="I28" si="22">D28&amp;F28&amp;H28</f>
        <v>#N/A</v>
      </c>
      <c r="J28" s="321"/>
      <c r="K28" s="322"/>
      <c r="L28" s="147"/>
      <c r="M28" s="148"/>
      <c r="N28" s="149">
        <f t="shared" ref="N28" si="23">IFERROR(VLOOKUP(I28,$C$60:$D$113,2,FALSE),0)</f>
        <v>0</v>
      </c>
      <c r="O28" s="150"/>
      <c r="P28" s="153">
        <f t="shared" ref="P28" si="24">L28*N28</f>
        <v>0</v>
      </c>
      <c r="Q28" s="149"/>
      <c r="R28" s="183"/>
      <c r="S28" s="156"/>
      <c r="T28" s="157">
        <f t="shared" ref="T28" si="25">SUM(L28*N28-R28)</f>
        <v>0</v>
      </c>
      <c r="U28" s="159">
        <f t="shared" ref="U28" si="26">MAX(T28,0)</f>
        <v>0</v>
      </c>
    </row>
    <row r="29" spans="1:21" x14ac:dyDescent="0.15">
      <c r="A29" s="162"/>
      <c r="B29" s="163"/>
      <c r="C29" s="166"/>
      <c r="D29" s="168"/>
      <c r="E29" s="170"/>
      <c r="F29" s="168"/>
      <c r="G29" s="170"/>
      <c r="H29" s="174"/>
      <c r="I29" s="174"/>
      <c r="J29" s="321"/>
      <c r="K29" s="322"/>
      <c r="L29" s="147"/>
      <c r="M29" s="148"/>
      <c r="N29" s="151"/>
      <c r="O29" s="152"/>
      <c r="P29" s="154"/>
      <c r="Q29" s="151"/>
      <c r="R29" s="155"/>
      <c r="S29" s="156"/>
      <c r="T29" s="158"/>
      <c r="U29" s="160"/>
    </row>
    <row r="30" spans="1:21" x14ac:dyDescent="0.15">
      <c r="A30" s="161">
        <v>6</v>
      </c>
      <c r="B30" s="163"/>
      <c r="C30" s="165" t="s">
        <v>22</v>
      </c>
      <c r="D30" s="167" t="str">
        <f t="shared" ref="D30" si="27">VLOOKUP(C30,$C$49:$J$54,2,FALSE)</f>
        <v>3</v>
      </c>
      <c r="E30" s="169" t="s">
        <v>27</v>
      </c>
      <c r="F30" s="167">
        <f t="shared" ref="F30" si="28">VLOOKUP(E30,$E$49:$J$54,2,FALSE)</f>
        <v>1</v>
      </c>
      <c r="G30" s="169">
        <v>0</v>
      </c>
      <c r="H30" s="173" t="e">
        <f t="shared" ref="H30" si="29">VLOOKUP(G30,$G$49:$H$54,2,FALSE)</f>
        <v>#N/A</v>
      </c>
      <c r="I30" s="173" t="e">
        <f t="shared" ref="I30" si="30">D30&amp;F30&amp;H30</f>
        <v>#N/A</v>
      </c>
      <c r="J30" s="145"/>
      <c r="K30" s="146"/>
      <c r="L30" s="147"/>
      <c r="M30" s="148"/>
      <c r="N30" s="149">
        <f>IFERROR(VLOOKUP(I30,$C$60:$D$113,2,FALSE),0)</f>
        <v>0</v>
      </c>
      <c r="O30" s="150"/>
      <c r="P30" s="153">
        <f t="shared" ref="P30" si="31">L30*N30</f>
        <v>0</v>
      </c>
      <c r="Q30" s="149"/>
      <c r="R30" s="155"/>
      <c r="S30" s="156"/>
      <c r="T30" s="157">
        <f t="shared" ref="T30" si="32">SUM(L30*N30-R30)</f>
        <v>0</v>
      </c>
      <c r="U30" s="159">
        <f t="shared" ref="U30" si="33">MAX(T30,0)</f>
        <v>0</v>
      </c>
    </row>
    <row r="31" spans="1:21" x14ac:dyDescent="0.15">
      <c r="A31" s="162"/>
      <c r="B31" s="163"/>
      <c r="C31" s="166"/>
      <c r="D31" s="168"/>
      <c r="E31" s="170"/>
      <c r="F31" s="168"/>
      <c r="G31" s="170"/>
      <c r="H31" s="174"/>
      <c r="I31" s="174"/>
      <c r="J31" s="145"/>
      <c r="K31" s="146"/>
      <c r="L31" s="147"/>
      <c r="M31" s="148"/>
      <c r="N31" s="151"/>
      <c r="O31" s="152"/>
      <c r="P31" s="154"/>
      <c r="Q31" s="151"/>
      <c r="R31" s="155"/>
      <c r="S31" s="156"/>
      <c r="T31" s="158"/>
      <c r="U31" s="160"/>
    </row>
    <row r="32" spans="1:21" x14ac:dyDescent="0.15">
      <c r="A32" s="161">
        <v>7</v>
      </c>
      <c r="B32" s="163"/>
      <c r="C32" s="165" t="s">
        <v>22</v>
      </c>
      <c r="D32" s="167" t="str">
        <f t="shared" ref="D32" si="34">VLOOKUP(C32,$C$49:$J$54,2,FALSE)</f>
        <v>3</v>
      </c>
      <c r="E32" s="169" t="s">
        <v>27</v>
      </c>
      <c r="F32" s="167">
        <f t="shared" ref="F32" si="35">VLOOKUP(E32,$E$49:$J$54,2,FALSE)</f>
        <v>1</v>
      </c>
      <c r="G32" s="169">
        <v>0</v>
      </c>
      <c r="H32" s="173" t="e">
        <f t="shared" ref="H32" si="36">VLOOKUP(G32,$G$49:$H$54,2,FALSE)</f>
        <v>#N/A</v>
      </c>
      <c r="I32" s="173" t="e">
        <f t="shared" ref="I32" si="37">D32&amp;F32&amp;H32</f>
        <v>#N/A</v>
      </c>
      <c r="J32" s="321"/>
      <c r="K32" s="322"/>
      <c r="L32" s="147"/>
      <c r="M32" s="148"/>
      <c r="N32" s="149">
        <f t="shared" ref="N32" si="38">IFERROR(VLOOKUP(I32,$C$60:$D$113,2,FALSE),0)</f>
        <v>0</v>
      </c>
      <c r="O32" s="150"/>
      <c r="P32" s="153">
        <f t="shared" ref="P32" si="39">L32*N32</f>
        <v>0</v>
      </c>
      <c r="Q32" s="149"/>
      <c r="R32" s="183"/>
      <c r="S32" s="156"/>
      <c r="T32" s="157">
        <f t="shared" ref="T32" si="40">SUM(L32*N32-R32)</f>
        <v>0</v>
      </c>
      <c r="U32" s="159">
        <f t="shared" ref="U32" si="41">MAX(T32,0)</f>
        <v>0</v>
      </c>
    </row>
    <row r="33" spans="1:21" x14ac:dyDescent="0.15">
      <c r="A33" s="162"/>
      <c r="B33" s="163"/>
      <c r="C33" s="166"/>
      <c r="D33" s="168"/>
      <c r="E33" s="170"/>
      <c r="F33" s="168"/>
      <c r="G33" s="170"/>
      <c r="H33" s="174"/>
      <c r="I33" s="174"/>
      <c r="J33" s="321"/>
      <c r="K33" s="322"/>
      <c r="L33" s="147"/>
      <c r="M33" s="148"/>
      <c r="N33" s="151"/>
      <c r="O33" s="152"/>
      <c r="P33" s="154"/>
      <c r="Q33" s="151"/>
      <c r="R33" s="155"/>
      <c r="S33" s="156"/>
      <c r="T33" s="158"/>
      <c r="U33" s="160"/>
    </row>
    <row r="34" spans="1:21" x14ac:dyDescent="0.15">
      <c r="A34" s="161">
        <v>8</v>
      </c>
      <c r="B34" s="163"/>
      <c r="C34" s="165" t="s">
        <v>22</v>
      </c>
      <c r="D34" s="167" t="str">
        <f t="shared" ref="D34" si="42">VLOOKUP(C34,$C$49:$J$54,2,FALSE)</f>
        <v>3</v>
      </c>
      <c r="E34" s="169" t="s">
        <v>27</v>
      </c>
      <c r="F34" s="167">
        <f t="shared" ref="F34" si="43">VLOOKUP(E34,$E$49:$J$54,2,FALSE)</f>
        <v>1</v>
      </c>
      <c r="G34" s="169">
        <v>0</v>
      </c>
      <c r="H34" s="173" t="e">
        <f t="shared" ref="H34" si="44">VLOOKUP(G34,$G$49:$H$54,2,FALSE)</f>
        <v>#N/A</v>
      </c>
      <c r="I34" s="173" t="e">
        <f t="shared" ref="I34" si="45">D34&amp;F34&amp;H34</f>
        <v>#N/A</v>
      </c>
      <c r="J34" s="145"/>
      <c r="K34" s="146"/>
      <c r="L34" s="147"/>
      <c r="M34" s="148"/>
      <c r="N34" s="149">
        <f>IFERROR(VLOOKUP(I34,$C$60:$D$113,2,FALSE),0)</f>
        <v>0</v>
      </c>
      <c r="O34" s="150"/>
      <c r="P34" s="153">
        <f t="shared" ref="P34" si="46">L34*N34</f>
        <v>0</v>
      </c>
      <c r="Q34" s="149"/>
      <c r="R34" s="155"/>
      <c r="S34" s="156"/>
      <c r="T34" s="157">
        <f t="shared" ref="T34" si="47">SUM(L34*N34-R34)</f>
        <v>0</v>
      </c>
      <c r="U34" s="159">
        <f t="shared" ref="U34" si="48">MAX(T34,0)</f>
        <v>0</v>
      </c>
    </row>
    <row r="35" spans="1:21" x14ac:dyDescent="0.15">
      <c r="A35" s="162"/>
      <c r="B35" s="163"/>
      <c r="C35" s="166"/>
      <c r="D35" s="168"/>
      <c r="E35" s="170"/>
      <c r="F35" s="168"/>
      <c r="G35" s="170"/>
      <c r="H35" s="174"/>
      <c r="I35" s="174"/>
      <c r="J35" s="145"/>
      <c r="K35" s="146"/>
      <c r="L35" s="147"/>
      <c r="M35" s="148"/>
      <c r="N35" s="151"/>
      <c r="O35" s="152"/>
      <c r="P35" s="154"/>
      <c r="Q35" s="151"/>
      <c r="R35" s="155"/>
      <c r="S35" s="156"/>
      <c r="T35" s="158"/>
      <c r="U35" s="160"/>
    </row>
    <row r="36" spans="1:21" x14ac:dyDescent="0.15">
      <c r="A36" s="161">
        <v>9</v>
      </c>
      <c r="B36" s="163"/>
      <c r="C36" s="165" t="s">
        <v>22</v>
      </c>
      <c r="D36" s="167" t="str">
        <f t="shared" ref="D36" si="49">VLOOKUP(C36,$C$49:$J$54,2,FALSE)</f>
        <v>3</v>
      </c>
      <c r="E36" s="169" t="s">
        <v>27</v>
      </c>
      <c r="F36" s="167">
        <f t="shared" ref="F36" si="50">VLOOKUP(E36,$E$49:$J$54,2,FALSE)</f>
        <v>1</v>
      </c>
      <c r="G36" s="169">
        <v>0</v>
      </c>
      <c r="H36" s="173" t="e">
        <f t="shared" ref="H36" si="51">VLOOKUP(G36,$G$49:$H$54,2,FALSE)</f>
        <v>#N/A</v>
      </c>
      <c r="I36" s="173" t="e">
        <f t="shared" ref="I36" si="52">D36&amp;F36&amp;H36</f>
        <v>#N/A</v>
      </c>
      <c r="J36" s="145"/>
      <c r="K36" s="146"/>
      <c r="L36" s="147"/>
      <c r="M36" s="148"/>
      <c r="N36" s="149">
        <f>IFERROR(VLOOKUP(I36,$C$60:$D$113,2,FALSE),0)</f>
        <v>0</v>
      </c>
      <c r="O36" s="150"/>
      <c r="P36" s="153">
        <f t="shared" ref="P36" si="53">L36*N36</f>
        <v>0</v>
      </c>
      <c r="Q36" s="149"/>
      <c r="R36" s="155"/>
      <c r="S36" s="156"/>
      <c r="T36" s="157">
        <f t="shared" ref="T36" si="54">SUM(L36*N36-R36)</f>
        <v>0</v>
      </c>
      <c r="U36" s="159">
        <f t="shared" ref="U36" si="55">MAX(T36,0)</f>
        <v>0</v>
      </c>
    </row>
    <row r="37" spans="1:21" x14ac:dyDescent="0.15">
      <c r="A37" s="162"/>
      <c r="B37" s="163"/>
      <c r="C37" s="166"/>
      <c r="D37" s="168"/>
      <c r="E37" s="170"/>
      <c r="F37" s="168"/>
      <c r="G37" s="170"/>
      <c r="H37" s="174"/>
      <c r="I37" s="174"/>
      <c r="J37" s="145"/>
      <c r="K37" s="146"/>
      <c r="L37" s="147"/>
      <c r="M37" s="148"/>
      <c r="N37" s="151"/>
      <c r="O37" s="152"/>
      <c r="P37" s="154"/>
      <c r="Q37" s="151"/>
      <c r="R37" s="155"/>
      <c r="S37" s="156"/>
      <c r="T37" s="158"/>
      <c r="U37" s="160"/>
    </row>
    <row r="38" spans="1:21" x14ac:dyDescent="0.15">
      <c r="A38" s="161">
        <v>10</v>
      </c>
      <c r="B38" s="163"/>
      <c r="C38" s="165" t="s">
        <v>22</v>
      </c>
      <c r="D38" s="167" t="str">
        <f t="shared" ref="D38" si="56">VLOOKUP(C38,$C$49:$J$54,2,FALSE)</f>
        <v>3</v>
      </c>
      <c r="E38" s="169" t="s">
        <v>27</v>
      </c>
      <c r="F38" s="167">
        <f t="shared" ref="F38" si="57">VLOOKUP(E38,$E$49:$J$54,2,FALSE)</f>
        <v>1</v>
      </c>
      <c r="G38" s="169">
        <v>0</v>
      </c>
      <c r="H38" s="173" t="e">
        <f t="shared" ref="H38" si="58">VLOOKUP(G38,$G$49:$H$54,2,FALSE)</f>
        <v>#N/A</v>
      </c>
      <c r="I38" s="173" t="e">
        <f t="shared" ref="I38" si="59">D38&amp;F38&amp;H38</f>
        <v>#N/A</v>
      </c>
      <c r="J38" s="145"/>
      <c r="K38" s="146"/>
      <c r="L38" s="147"/>
      <c r="M38" s="148"/>
      <c r="N38" s="149">
        <f>IFERROR(VLOOKUP(I38,$C$60:$D$113,2,FALSE),0)</f>
        <v>0</v>
      </c>
      <c r="O38" s="150"/>
      <c r="P38" s="153">
        <f t="shared" ref="P38" si="60">L38*N38</f>
        <v>0</v>
      </c>
      <c r="Q38" s="149"/>
      <c r="R38" s="155"/>
      <c r="S38" s="156"/>
      <c r="T38" s="157">
        <f t="shared" ref="T38" si="61">SUM(L38*N38-R38)</f>
        <v>0</v>
      </c>
      <c r="U38" s="159">
        <f t="shared" ref="U38" si="62">MAX(T38,0)</f>
        <v>0</v>
      </c>
    </row>
    <row r="39" spans="1:21" ht="14.25" thickBot="1" x14ac:dyDescent="0.2">
      <c r="A39" s="162"/>
      <c r="B39" s="164"/>
      <c r="C39" s="166"/>
      <c r="D39" s="168"/>
      <c r="E39" s="170"/>
      <c r="F39" s="168"/>
      <c r="G39" s="170"/>
      <c r="H39" s="174"/>
      <c r="I39" s="174"/>
      <c r="J39" s="175"/>
      <c r="K39" s="176"/>
      <c r="L39" s="177"/>
      <c r="M39" s="178"/>
      <c r="N39" s="151"/>
      <c r="O39" s="152"/>
      <c r="P39" s="154"/>
      <c r="Q39" s="151"/>
      <c r="R39" s="179"/>
      <c r="S39" s="180"/>
      <c r="T39" s="158"/>
      <c r="U39" s="160"/>
    </row>
    <row r="40" spans="1:21" x14ac:dyDescent="0.15">
      <c r="A40" s="243" t="s">
        <v>3</v>
      </c>
      <c r="B40" s="244"/>
      <c r="C40" s="245"/>
      <c r="D40" s="245"/>
      <c r="E40" s="245"/>
      <c r="F40" s="245"/>
      <c r="G40" s="245"/>
      <c r="H40" s="245"/>
      <c r="I40" s="245"/>
      <c r="J40" s="244"/>
      <c r="K40" s="246"/>
      <c r="L40" s="211"/>
      <c r="M40" s="211"/>
      <c r="N40" s="213"/>
      <c r="O40" s="213"/>
      <c r="P40" s="216">
        <f>SUM(P20:Q39)</f>
        <v>3314020</v>
      </c>
      <c r="Q40" s="217"/>
      <c r="R40" s="214">
        <f>SUM(R20:S39)</f>
        <v>3258364</v>
      </c>
      <c r="S40" s="214"/>
      <c r="T40" s="220">
        <f>SUM(T20:T39)</f>
        <v>55656</v>
      </c>
      <c r="U40" s="159">
        <f>SUM(U20:U39)</f>
        <v>55656</v>
      </c>
    </row>
    <row r="41" spans="1:21" x14ac:dyDescent="0.1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49"/>
      <c r="L41" s="212"/>
      <c r="M41" s="212"/>
      <c r="N41" s="213"/>
      <c r="O41" s="213"/>
      <c r="P41" s="218"/>
      <c r="Q41" s="219"/>
      <c r="R41" s="215"/>
      <c r="S41" s="215"/>
      <c r="T41" s="221"/>
      <c r="U41" s="160"/>
    </row>
    <row r="42" spans="1:21" s="69" customFormat="1" x14ac:dyDescent="0.15">
      <c r="A42" s="69" t="s">
        <v>138</v>
      </c>
    </row>
    <row r="43" spans="1:21" ht="14.25" customHeight="1" x14ac:dyDescent="0.15">
      <c r="A43" s="242" t="s">
        <v>135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</row>
    <row r="44" spans="1:21" x14ac:dyDescent="0.15">
      <c r="A44" s="242" t="s">
        <v>136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</row>
    <row r="45" spans="1:21" x14ac:dyDescent="0.15">
      <c r="A45" s="242" t="s">
        <v>88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</row>
    <row r="46" spans="1:21" x14ac:dyDescent="0.15">
      <c r="A46" s="242" t="s">
        <v>137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</row>
    <row r="47" spans="1:21" x14ac:dyDescent="0.15">
      <c r="A47" s="35" t="s">
        <v>192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 hidden="1" x14ac:dyDescent="0.15">
      <c r="C48" s="28" t="s">
        <v>33</v>
      </c>
      <c r="E48" s="28" t="s">
        <v>32</v>
      </c>
      <c r="G48" s="28" t="s">
        <v>31</v>
      </c>
    </row>
    <row r="49" spans="3:10" ht="30" hidden="1" customHeight="1" x14ac:dyDescent="0.15">
      <c r="C49" s="71" t="s">
        <v>155</v>
      </c>
      <c r="D49" s="31" t="s">
        <v>24</v>
      </c>
      <c r="E49" s="31" t="s">
        <v>27</v>
      </c>
      <c r="F49" s="31">
        <v>1</v>
      </c>
      <c r="G49" s="31" t="s">
        <v>30</v>
      </c>
      <c r="H49" s="31">
        <v>1</v>
      </c>
      <c r="I49" s="31"/>
      <c r="J49" s="74"/>
    </row>
    <row r="50" spans="3:10" ht="30" hidden="1" customHeight="1" x14ac:dyDescent="0.15">
      <c r="C50" s="72" t="s">
        <v>156</v>
      </c>
      <c r="D50" s="31" t="s">
        <v>25</v>
      </c>
      <c r="E50" s="31" t="s">
        <v>28</v>
      </c>
      <c r="F50" s="31">
        <v>2</v>
      </c>
      <c r="G50" s="31">
        <v>2</v>
      </c>
      <c r="H50" s="31">
        <v>2</v>
      </c>
      <c r="I50" s="31"/>
      <c r="J50" s="74"/>
    </row>
    <row r="51" spans="3:10" ht="30" hidden="1" customHeight="1" x14ac:dyDescent="0.15">
      <c r="C51" s="72" t="s">
        <v>152</v>
      </c>
      <c r="D51" s="31" t="s">
        <v>26</v>
      </c>
      <c r="E51" s="31" t="s">
        <v>29</v>
      </c>
      <c r="F51" s="31">
        <v>3</v>
      </c>
      <c r="G51" s="31">
        <v>3</v>
      </c>
      <c r="H51" s="31">
        <v>3</v>
      </c>
      <c r="I51" s="31"/>
      <c r="J51" s="74"/>
    </row>
    <row r="52" spans="3:10" ht="30" hidden="1" customHeight="1" x14ac:dyDescent="0.15">
      <c r="C52" s="31"/>
      <c r="D52" s="31"/>
      <c r="E52" s="31"/>
      <c r="F52" s="31"/>
      <c r="G52" s="31">
        <v>4</v>
      </c>
      <c r="H52" s="31">
        <v>4</v>
      </c>
      <c r="I52" s="31"/>
      <c r="J52" s="74"/>
    </row>
    <row r="53" spans="3:10" ht="30" hidden="1" customHeight="1" x14ac:dyDescent="0.15">
      <c r="C53" s="73"/>
      <c r="D53" s="74"/>
      <c r="E53" s="74"/>
      <c r="F53" s="31"/>
      <c r="G53" s="31">
        <v>5</v>
      </c>
      <c r="H53" s="31">
        <v>5</v>
      </c>
      <c r="I53" s="31"/>
      <c r="J53" s="74"/>
    </row>
    <row r="54" spans="3:10" ht="30" hidden="1" customHeight="1" x14ac:dyDescent="0.15">
      <c r="C54" s="74"/>
      <c r="D54" s="74"/>
      <c r="E54" s="74"/>
      <c r="F54" s="31"/>
      <c r="G54" s="31">
        <v>6</v>
      </c>
      <c r="H54" s="31">
        <v>6</v>
      </c>
      <c r="I54" s="31"/>
      <c r="J54" s="74"/>
    </row>
    <row r="55" spans="3:10" ht="30" hidden="1" customHeight="1" x14ac:dyDescent="0.15"/>
    <row r="56" spans="3:10" ht="30" hidden="1" customHeight="1" x14ac:dyDescent="0.15"/>
    <row r="57" spans="3:10" ht="30" hidden="1" customHeight="1" x14ac:dyDescent="0.15"/>
    <row r="58" spans="3:10" ht="30" hidden="1" customHeight="1" x14ac:dyDescent="0.15">
      <c r="C58" s="32"/>
    </row>
    <row r="59" spans="3:10" ht="30" hidden="1" customHeight="1" x14ac:dyDescent="0.15"/>
    <row r="60" spans="3:10" ht="30" hidden="1" customHeight="1" x14ac:dyDescent="0.15">
      <c r="C60" s="75" t="s">
        <v>34</v>
      </c>
      <c r="D60" s="75">
        <v>108000</v>
      </c>
      <c r="E60" s="33"/>
      <c r="F60" s="33"/>
      <c r="G60" s="33"/>
      <c r="H60" s="34"/>
      <c r="I60" s="34"/>
      <c r="J60" s="34"/>
    </row>
    <row r="61" spans="3:10" ht="30" hidden="1" customHeight="1" x14ac:dyDescent="0.15">
      <c r="C61" s="75" t="s">
        <v>23</v>
      </c>
      <c r="D61" s="75">
        <v>122000</v>
      </c>
      <c r="E61" s="33"/>
      <c r="F61" s="33"/>
      <c r="G61" s="33"/>
      <c r="H61" s="34"/>
      <c r="I61" s="34"/>
      <c r="J61" s="34"/>
    </row>
    <row r="62" spans="3:10" ht="30" hidden="1" customHeight="1" x14ac:dyDescent="0.15">
      <c r="C62" s="75" t="s">
        <v>35</v>
      </c>
      <c r="D62" s="75">
        <v>127000</v>
      </c>
      <c r="E62" s="33"/>
      <c r="F62" s="33"/>
      <c r="G62" s="33"/>
      <c r="H62" s="34"/>
      <c r="I62" s="34"/>
      <c r="J62" s="34"/>
    </row>
    <row r="63" spans="3:10" ht="30" hidden="1" customHeight="1" x14ac:dyDescent="0.15">
      <c r="C63" s="75" t="s">
        <v>36</v>
      </c>
      <c r="D63" s="75">
        <v>151000</v>
      </c>
      <c r="E63" s="33"/>
      <c r="F63" s="33"/>
      <c r="G63" s="33"/>
      <c r="H63" s="34"/>
      <c r="I63" s="34"/>
      <c r="J63" s="34"/>
    </row>
    <row r="64" spans="3:10" ht="30" hidden="1" customHeight="1" x14ac:dyDescent="0.15">
      <c r="C64" s="75" t="s">
        <v>37</v>
      </c>
      <c r="D64" s="75">
        <v>188000</v>
      </c>
      <c r="E64" s="33"/>
      <c r="F64" s="33"/>
      <c r="G64" s="33"/>
      <c r="H64" s="34"/>
      <c r="I64" s="34"/>
      <c r="J64" s="34"/>
    </row>
    <row r="65" spans="3:10" ht="30" hidden="1" customHeight="1" x14ac:dyDescent="0.15">
      <c r="C65" s="75" t="s">
        <v>38</v>
      </c>
      <c r="D65" s="75">
        <v>227000</v>
      </c>
      <c r="E65" s="33"/>
      <c r="F65" s="33"/>
      <c r="G65" s="33"/>
      <c r="H65" s="34"/>
      <c r="I65" s="34"/>
      <c r="J65" s="34"/>
    </row>
    <row r="66" spans="3:10" ht="30" hidden="1" customHeight="1" x14ac:dyDescent="0.15">
      <c r="C66" s="75" t="s">
        <v>39</v>
      </c>
      <c r="D66" s="75">
        <v>93000</v>
      </c>
    </row>
    <row r="67" spans="3:10" ht="30" hidden="1" customHeight="1" x14ac:dyDescent="0.15">
      <c r="C67" s="75" t="s">
        <v>40</v>
      </c>
      <c r="D67" s="75">
        <v>107000</v>
      </c>
    </row>
    <row r="68" spans="3:10" ht="30" hidden="1" customHeight="1" x14ac:dyDescent="0.15">
      <c r="C68" s="75" t="s">
        <v>41</v>
      </c>
      <c r="D68" s="75">
        <v>126000</v>
      </c>
    </row>
    <row r="69" spans="3:10" ht="30" hidden="1" customHeight="1" x14ac:dyDescent="0.15">
      <c r="C69" s="75" t="s">
        <v>42</v>
      </c>
      <c r="D69" s="75">
        <v>146000</v>
      </c>
    </row>
    <row r="70" spans="3:10" ht="30" hidden="1" customHeight="1" x14ac:dyDescent="0.15">
      <c r="C70" s="75" t="s">
        <v>43</v>
      </c>
      <c r="D70" s="75">
        <v>177000</v>
      </c>
    </row>
    <row r="71" spans="3:10" ht="30" hidden="1" customHeight="1" x14ac:dyDescent="0.15">
      <c r="C71" s="75" t="s">
        <v>44</v>
      </c>
      <c r="D71" s="75">
        <v>216000</v>
      </c>
    </row>
    <row r="72" spans="3:10" ht="30" hidden="1" customHeight="1" x14ac:dyDescent="0.15">
      <c r="C72" s="75" t="s">
        <v>45</v>
      </c>
      <c r="D72" s="75">
        <v>83000</v>
      </c>
    </row>
    <row r="73" spans="3:10" ht="30" hidden="1" customHeight="1" x14ac:dyDescent="0.15">
      <c r="C73" s="75" t="s">
        <v>46</v>
      </c>
      <c r="D73" s="75">
        <v>97000</v>
      </c>
    </row>
    <row r="74" spans="3:10" ht="30" hidden="1" customHeight="1" x14ac:dyDescent="0.15">
      <c r="C74" s="75" t="s">
        <v>47</v>
      </c>
      <c r="D74" s="75">
        <v>119000</v>
      </c>
    </row>
    <row r="75" spans="3:10" ht="30" hidden="1" customHeight="1" x14ac:dyDescent="0.15">
      <c r="C75" s="75" t="s">
        <v>48</v>
      </c>
      <c r="D75" s="75">
        <v>139000</v>
      </c>
    </row>
    <row r="76" spans="3:10" ht="30" hidden="1" customHeight="1" x14ac:dyDescent="0.15">
      <c r="C76" s="75" t="s">
        <v>49</v>
      </c>
      <c r="D76" s="75">
        <v>170000</v>
      </c>
    </row>
    <row r="77" spans="3:10" ht="30" hidden="1" customHeight="1" x14ac:dyDescent="0.15">
      <c r="C77" s="75" t="s">
        <v>50</v>
      </c>
      <c r="D77" s="75">
        <v>210000</v>
      </c>
    </row>
    <row r="78" spans="3:10" ht="30" hidden="1" customHeight="1" x14ac:dyDescent="0.15">
      <c r="C78" s="75" t="s">
        <v>51</v>
      </c>
      <c r="D78" s="75">
        <v>94000</v>
      </c>
    </row>
    <row r="79" spans="3:10" ht="30" hidden="1" customHeight="1" x14ac:dyDescent="0.15">
      <c r="C79" s="75" t="s">
        <v>52</v>
      </c>
      <c r="D79" s="75">
        <v>107000</v>
      </c>
    </row>
    <row r="80" spans="3:10" ht="30" hidden="1" customHeight="1" x14ac:dyDescent="0.15">
      <c r="C80" s="75" t="s">
        <v>53</v>
      </c>
      <c r="D80" s="75">
        <v>112000</v>
      </c>
    </row>
    <row r="81" spans="3:4" ht="30" hidden="1" customHeight="1" x14ac:dyDescent="0.15">
      <c r="C81" s="75" t="s">
        <v>54</v>
      </c>
      <c r="D81" s="75">
        <v>136000</v>
      </c>
    </row>
    <row r="82" spans="3:4" ht="30" hidden="1" customHeight="1" x14ac:dyDescent="0.15">
      <c r="C82" s="75" t="s">
        <v>55</v>
      </c>
      <c r="D82" s="75">
        <v>172000</v>
      </c>
    </row>
    <row r="83" spans="3:4" ht="30" hidden="1" customHeight="1" x14ac:dyDescent="0.15">
      <c r="C83" s="75" t="s">
        <v>56</v>
      </c>
      <c r="D83" s="75">
        <v>213000</v>
      </c>
    </row>
    <row r="84" spans="3:4" ht="30" hidden="1" customHeight="1" x14ac:dyDescent="0.15">
      <c r="C84" s="75" t="s">
        <v>57</v>
      </c>
      <c r="D84" s="75">
        <v>79000</v>
      </c>
    </row>
    <row r="85" spans="3:4" ht="30" hidden="1" customHeight="1" x14ac:dyDescent="0.15">
      <c r="C85" s="75" t="s">
        <v>58</v>
      </c>
      <c r="D85" s="75">
        <v>92000</v>
      </c>
    </row>
    <row r="86" spans="3:4" ht="30" hidden="1" customHeight="1" x14ac:dyDescent="0.15">
      <c r="C86" s="75" t="s">
        <v>59</v>
      </c>
      <c r="D86" s="75">
        <v>111000</v>
      </c>
    </row>
    <row r="87" spans="3:4" ht="30" hidden="1" customHeight="1" x14ac:dyDescent="0.15">
      <c r="C87" s="75" t="s">
        <v>60</v>
      </c>
      <c r="D87" s="75">
        <v>131000</v>
      </c>
    </row>
    <row r="88" spans="3:4" ht="30" hidden="1" customHeight="1" x14ac:dyDescent="0.15">
      <c r="C88" s="75" t="s">
        <v>61</v>
      </c>
      <c r="D88" s="75">
        <v>161000</v>
      </c>
    </row>
    <row r="89" spans="3:4" ht="30" hidden="1" customHeight="1" x14ac:dyDescent="0.15">
      <c r="C89" s="75" t="s">
        <v>62</v>
      </c>
      <c r="D89" s="75">
        <v>201000</v>
      </c>
    </row>
    <row r="90" spans="3:4" ht="30" hidden="1" customHeight="1" x14ac:dyDescent="0.15">
      <c r="C90" s="75" t="s">
        <v>63</v>
      </c>
      <c r="D90" s="75">
        <v>69000</v>
      </c>
    </row>
    <row r="91" spans="3:4" ht="30" hidden="1" customHeight="1" x14ac:dyDescent="0.15">
      <c r="C91" s="75" t="s">
        <v>64</v>
      </c>
      <c r="D91" s="75">
        <v>82000</v>
      </c>
    </row>
    <row r="92" spans="3:4" ht="30" hidden="1" customHeight="1" x14ac:dyDescent="0.15">
      <c r="C92" s="75" t="s">
        <v>65</v>
      </c>
      <c r="D92" s="75">
        <v>104000</v>
      </c>
    </row>
    <row r="93" spans="3:4" ht="30" hidden="1" customHeight="1" x14ac:dyDescent="0.15">
      <c r="C93" s="75" t="s">
        <v>66</v>
      </c>
      <c r="D93" s="75">
        <v>124000</v>
      </c>
    </row>
    <row r="94" spans="3:4" ht="30" hidden="1" customHeight="1" x14ac:dyDescent="0.15">
      <c r="C94" s="75" t="s">
        <v>67</v>
      </c>
      <c r="D94" s="75">
        <v>154000</v>
      </c>
    </row>
    <row r="95" spans="3:4" ht="30" hidden="1" customHeight="1" x14ac:dyDescent="0.15">
      <c r="C95" s="75" t="s">
        <v>68</v>
      </c>
      <c r="D95" s="75">
        <v>196000</v>
      </c>
    </row>
    <row r="96" spans="3:4" ht="30" hidden="1" customHeight="1" x14ac:dyDescent="0.15">
      <c r="C96" s="75" t="s">
        <v>69</v>
      </c>
      <c r="D96" s="75">
        <v>85000</v>
      </c>
    </row>
    <row r="97" spans="3:4" ht="30" hidden="1" customHeight="1" x14ac:dyDescent="0.15">
      <c r="C97" s="75" t="s">
        <v>70</v>
      </c>
      <c r="D97" s="75">
        <v>97000</v>
      </c>
    </row>
    <row r="98" spans="3:4" ht="30" hidden="1" customHeight="1" x14ac:dyDescent="0.15">
      <c r="C98" s="75" t="s">
        <v>71</v>
      </c>
      <c r="D98" s="75">
        <v>102000</v>
      </c>
    </row>
    <row r="99" spans="3:4" ht="30" hidden="1" customHeight="1" x14ac:dyDescent="0.15">
      <c r="C99" s="75" t="s">
        <v>72</v>
      </c>
      <c r="D99" s="75">
        <v>126000</v>
      </c>
    </row>
    <row r="100" spans="3:4" ht="30" hidden="1" customHeight="1" x14ac:dyDescent="0.15">
      <c r="C100" s="75" t="s">
        <v>73</v>
      </c>
      <c r="D100" s="75">
        <v>162000</v>
      </c>
    </row>
    <row r="101" spans="3:4" ht="30" hidden="1" customHeight="1" x14ac:dyDescent="0.15">
      <c r="C101" s="75" t="s">
        <v>74</v>
      </c>
      <c r="D101" s="75">
        <v>203000</v>
      </c>
    </row>
    <row r="102" spans="3:4" ht="30" hidden="1" customHeight="1" x14ac:dyDescent="0.15">
      <c r="C102" s="75" t="s">
        <v>75</v>
      </c>
      <c r="D102" s="75">
        <v>70000</v>
      </c>
    </row>
    <row r="103" spans="3:4" ht="30" hidden="1" customHeight="1" x14ac:dyDescent="0.15">
      <c r="C103" s="75" t="s">
        <v>76</v>
      </c>
      <c r="D103" s="75">
        <v>82000</v>
      </c>
    </row>
    <row r="104" spans="3:4" ht="30" hidden="1" customHeight="1" x14ac:dyDescent="0.15">
      <c r="C104" s="75" t="s">
        <v>77</v>
      </c>
      <c r="D104" s="75">
        <v>101000</v>
      </c>
    </row>
    <row r="105" spans="3:4" ht="30" hidden="1" customHeight="1" x14ac:dyDescent="0.15">
      <c r="C105" s="75" t="s">
        <v>78</v>
      </c>
      <c r="D105" s="75">
        <v>121000</v>
      </c>
    </row>
    <row r="106" spans="3:4" ht="30" hidden="1" customHeight="1" x14ac:dyDescent="0.15">
      <c r="C106" s="75" t="s">
        <v>79</v>
      </c>
      <c r="D106" s="75">
        <v>151000</v>
      </c>
    </row>
    <row r="107" spans="3:4" ht="30" hidden="1" customHeight="1" x14ac:dyDescent="0.15">
      <c r="C107" s="75" t="s">
        <v>80</v>
      </c>
      <c r="D107" s="75">
        <v>191000</v>
      </c>
    </row>
    <row r="108" spans="3:4" ht="30" hidden="1" customHeight="1" x14ac:dyDescent="0.15">
      <c r="C108" s="75" t="s">
        <v>81</v>
      </c>
      <c r="D108" s="75">
        <v>60000</v>
      </c>
    </row>
    <row r="109" spans="3:4" ht="30" hidden="1" customHeight="1" x14ac:dyDescent="0.15">
      <c r="C109" s="75" t="s">
        <v>82</v>
      </c>
      <c r="D109" s="75">
        <v>72000</v>
      </c>
    </row>
    <row r="110" spans="3:4" ht="30" hidden="1" customHeight="1" x14ac:dyDescent="0.15">
      <c r="C110" s="75" t="s">
        <v>83</v>
      </c>
      <c r="D110" s="75">
        <v>94000</v>
      </c>
    </row>
    <row r="111" spans="3:4" ht="30" hidden="1" customHeight="1" x14ac:dyDescent="0.15">
      <c r="C111" s="75" t="s">
        <v>84</v>
      </c>
      <c r="D111" s="75">
        <v>114000</v>
      </c>
    </row>
    <row r="112" spans="3:4" ht="30" hidden="1" customHeight="1" x14ac:dyDescent="0.15">
      <c r="C112" s="75" t="s">
        <v>85</v>
      </c>
      <c r="D112" s="75">
        <v>144000</v>
      </c>
    </row>
    <row r="113" spans="3:4" ht="30" hidden="1" customHeight="1" x14ac:dyDescent="0.15">
      <c r="C113" s="75" t="s">
        <v>86</v>
      </c>
      <c r="D113" s="75">
        <v>168000</v>
      </c>
    </row>
    <row r="114" spans="3:4" ht="30" customHeight="1" x14ac:dyDescent="0.15">
      <c r="C114" s="33"/>
      <c r="D114" s="33"/>
    </row>
    <row r="115" spans="3:4" ht="30" customHeight="1" x14ac:dyDescent="0.15">
      <c r="C115" s="33"/>
      <c r="D115" s="33"/>
    </row>
    <row r="116" spans="3:4" ht="30" customHeight="1" x14ac:dyDescent="0.15">
      <c r="C116" s="33"/>
      <c r="D116" s="33"/>
    </row>
    <row r="117" spans="3:4" ht="30" customHeight="1" x14ac:dyDescent="0.15">
      <c r="C117" s="33"/>
      <c r="D117" s="33"/>
    </row>
    <row r="118" spans="3:4" ht="30" customHeight="1" x14ac:dyDescent="0.15">
      <c r="C118" s="33"/>
      <c r="D118" s="33"/>
    </row>
    <row r="119" spans="3:4" ht="30" customHeight="1" x14ac:dyDescent="0.15">
      <c r="C119" s="33"/>
      <c r="D119" s="33"/>
    </row>
    <row r="120" spans="3:4" ht="30" customHeight="1" x14ac:dyDescent="0.15">
      <c r="C120" s="33"/>
      <c r="D120" s="33"/>
    </row>
    <row r="121" spans="3:4" ht="30" customHeight="1" x14ac:dyDescent="0.15">
      <c r="C121" s="33"/>
      <c r="D121" s="33"/>
    </row>
    <row r="122" spans="3:4" ht="30" customHeight="1" x14ac:dyDescent="0.15">
      <c r="C122" s="33"/>
      <c r="D122" s="33"/>
    </row>
    <row r="123" spans="3:4" ht="30" customHeight="1" x14ac:dyDescent="0.15">
      <c r="C123" s="33"/>
      <c r="D123" s="33"/>
    </row>
    <row r="124" spans="3:4" x14ac:dyDescent="0.15">
      <c r="C124" s="33"/>
      <c r="D124" s="33"/>
    </row>
    <row r="125" spans="3:4" x14ac:dyDescent="0.15">
      <c r="C125" s="33"/>
      <c r="D125" s="33"/>
    </row>
    <row r="126" spans="3:4" x14ac:dyDescent="0.15">
      <c r="C126" s="33"/>
      <c r="D126" s="33"/>
    </row>
    <row r="127" spans="3:4" x14ac:dyDescent="0.15">
      <c r="C127" s="33"/>
      <c r="D127" s="33"/>
    </row>
  </sheetData>
  <sheetProtection formatRows="0" insertRows="0"/>
  <dataConsolidate/>
  <mergeCells count="200">
    <mergeCell ref="U40:U41"/>
    <mergeCell ref="A43:U43"/>
    <mergeCell ref="A44:U44"/>
    <mergeCell ref="A45:U45"/>
    <mergeCell ref="A46:U46"/>
    <mergeCell ref="P38:Q39"/>
    <mergeCell ref="R38:S39"/>
    <mergeCell ref="T38:T39"/>
    <mergeCell ref="U38:U39"/>
    <mergeCell ref="A40:K41"/>
    <mergeCell ref="L40:M41"/>
    <mergeCell ref="N40:O41"/>
    <mergeCell ref="P40:Q41"/>
    <mergeCell ref="R40:S41"/>
    <mergeCell ref="T40:T41"/>
    <mergeCell ref="G38:G39"/>
    <mergeCell ref="H38:H39"/>
    <mergeCell ref="I38:I39"/>
    <mergeCell ref="J38:K39"/>
    <mergeCell ref="L38:M39"/>
    <mergeCell ref="N38:O39"/>
    <mergeCell ref="P36:Q37"/>
    <mergeCell ref="R36:S37"/>
    <mergeCell ref="T36:T37"/>
    <mergeCell ref="U36:U37"/>
    <mergeCell ref="A38:A39"/>
    <mergeCell ref="B38:B39"/>
    <mergeCell ref="C38:C39"/>
    <mergeCell ref="D38:D39"/>
    <mergeCell ref="E38:E39"/>
    <mergeCell ref="F38:F39"/>
    <mergeCell ref="G36:G37"/>
    <mergeCell ref="H36:H37"/>
    <mergeCell ref="I36:I37"/>
    <mergeCell ref="J36:K37"/>
    <mergeCell ref="L36:M37"/>
    <mergeCell ref="N36:O37"/>
    <mergeCell ref="A36:A37"/>
    <mergeCell ref="B36:B37"/>
    <mergeCell ref="C36:C37"/>
    <mergeCell ref="D36:D37"/>
    <mergeCell ref="E36:E37"/>
    <mergeCell ref="F36:F37"/>
    <mergeCell ref="P32:Q33"/>
    <mergeCell ref="R32:S33"/>
    <mergeCell ref="T32:T33"/>
    <mergeCell ref="U32:U33"/>
    <mergeCell ref="A34:A35"/>
    <mergeCell ref="B34:B35"/>
    <mergeCell ref="C34:C35"/>
    <mergeCell ref="D34:D35"/>
    <mergeCell ref="E34:E35"/>
    <mergeCell ref="F34:F35"/>
    <mergeCell ref="G32:G33"/>
    <mergeCell ref="H32:H33"/>
    <mergeCell ref="I32:I33"/>
    <mergeCell ref="J32:K33"/>
    <mergeCell ref="L32:M33"/>
    <mergeCell ref="N32:O33"/>
    <mergeCell ref="P34:Q35"/>
    <mergeCell ref="R34:S35"/>
    <mergeCell ref="T34:T35"/>
    <mergeCell ref="U34:U35"/>
    <mergeCell ref="J34:K35"/>
    <mergeCell ref="L34:M35"/>
    <mergeCell ref="N34:O35"/>
    <mergeCell ref="A32:A33"/>
    <mergeCell ref="B32:B33"/>
    <mergeCell ref="C32:C33"/>
    <mergeCell ref="D32:D33"/>
    <mergeCell ref="E32:E33"/>
    <mergeCell ref="F32:F33"/>
    <mergeCell ref="G30:G31"/>
    <mergeCell ref="H30:H31"/>
    <mergeCell ref="I30:I31"/>
    <mergeCell ref="G34:G35"/>
    <mergeCell ref="H34:H35"/>
    <mergeCell ref="I34:I35"/>
    <mergeCell ref="R28:S29"/>
    <mergeCell ref="T28:T29"/>
    <mergeCell ref="U28:U29"/>
    <mergeCell ref="A30:A31"/>
    <mergeCell ref="B30:B31"/>
    <mergeCell ref="C30:C31"/>
    <mergeCell ref="D30:D31"/>
    <mergeCell ref="E30:E31"/>
    <mergeCell ref="F30:F31"/>
    <mergeCell ref="G28:G29"/>
    <mergeCell ref="H28:H29"/>
    <mergeCell ref="I28:I29"/>
    <mergeCell ref="J28:K29"/>
    <mergeCell ref="L28:M29"/>
    <mergeCell ref="N28:O29"/>
    <mergeCell ref="P30:Q31"/>
    <mergeCell ref="R30:S31"/>
    <mergeCell ref="T30:T31"/>
    <mergeCell ref="U30:U31"/>
    <mergeCell ref="J30:K31"/>
    <mergeCell ref="L30:M31"/>
    <mergeCell ref="N30:O31"/>
    <mergeCell ref="A28:A29"/>
    <mergeCell ref="B28:B29"/>
    <mergeCell ref="C28:C29"/>
    <mergeCell ref="D28:D29"/>
    <mergeCell ref="E28:E29"/>
    <mergeCell ref="F28:F29"/>
    <mergeCell ref="G26:G27"/>
    <mergeCell ref="H26:H27"/>
    <mergeCell ref="I26:I27"/>
    <mergeCell ref="P24:Q25"/>
    <mergeCell ref="C24:C25"/>
    <mergeCell ref="D24:D25"/>
    <mergeCell ref="E24:E25"/>
    <mergeCell ref="F24:F25"/>
    <mergeCell ref="P28:Q29"/>
    <mergeCell ref="R24:S25"/>
    <mergeCell ref="T24:T25"/>
    <mergeCell ref="U24:U25"/>
    <mergeCell ref="A26:A27"/>
    <mergeCell ref="B26:B27"/>
    <mergeCell ref="C26:C27"/>
    <mergeCell ref="D26:D27"/>
    <mergeCell ref="E26:E27"/>
    <mergeCell ref="F26:F27"/>
    <mergeCell ref="G24:G25"/>
    <mergeCell ref="H24:H25"/>
    <mergeCell ref="I24:I25"/>
    <mergeCell ref="J24:K25"/>
    <mergeCell ref="L24:M25"/>
    <mergeCell ref="N24:O25"/>
    <mergeCell ref="P26:Q27"/>
    <mergeCell ref="R26:S27"/>
    <mergeCell ref="T26:T27"/>
    <mergeCell ref="U26:U27"/>
    <mergeCell ref="J26:K27"/>
    <mergeCell ref="L26:M27"/>
    <mergeCell ref="N26:O27"/>
    <mergeCell ref="A24:A25"/>
    <mergeCell ref="B24:B25"/>
    <mergeCell ref="G22:G23"/>
    <mergeCell ref="H22:H23"/>
    <mergeCell ref="I22:I23"/>
    <mergeCell ref="U20:U21"/>
    <mergeCell ref="A22:A23"/>
    <mergeCell ref="B22:B23"/>
    <mergeCell ref="C22:C23"/>
    <mergeCell ref="D22:D23"/>
    <mergeCell ref="E22:E23"/>
    <mergeCell ref="F22:F23"/>
    <mergeCell ref="G20:G21"/>
    <mergeCell ref="H20:H21"/>
    <mergeCell ref="I20:I21"/>
    <mergeCell ref="J20:K21"/>
    <mergeCell ref="L20:M21"/>
    <mergeCell ref="N20:O21"/>
    <mergeCell ref="P22:Q23"/>
    <mergeCell ref="R22:S23"/>
    <mergeCell ref="T22:T23"/>
    <mergeCell ref="U22:U23"/>
    <mergeCell ref="J22:K23"/>
    <mergeCell ref="L22:M23"/>
    <mergeCell ref="N22:O23"/>
    <mergeCell ref="A20:A21"/>
    <mergeCell ref="B20:B21"/>
    <mergeCell ref="C20:C21"/>
    <mergeCell ref="D20:D21"/>
    <mergeCell ref="E20:E21"/>
    <mergeCell ref="F20:F21"/>
    <mergeCell ref="P20:Q21"/>
    <mergeCell ref="R20:S21"/>
    <mergeCell ref="T20:T21"/>
    <mergeCell ref="R11:U13"/>
    <mergeCell ref="T17:U17"/>
    <mergeCell ref="P11:Q13"/>
    <mergeCell ref="P18:Q19"/>
    <mergeCell ref="R18:S19"/>
    <mergeCell ref="T18:T19"/>
    <mergeCell ref="U18:U19"/>
    <mergeCell ref="A18:A19"/>
    <mergeCell ref="B18:B19"/>
    <mergeCell ref="C18:C19"/>
    <mergeCell ref="E18:E19"/>
    <mergeCell ref="G18:G19"/>
    <mergeCell ref="J18:K19"/>
    <mergeCell ref="L18:M19"/>
    <mergeCell ref="N18:O19"/>
    <mergeCell ref="A11:B13"/>
    <mergeCell ref="C11:G13"/>
    <mergeCell ref="J11:K13"/>
    <mergeCell ref="L11:M13"/>
    <mergeCell ref="N11:O13"/>
    <mergeCell ref="R2:U2"/>
    <mergeCell ref="A5:B10"/>
    <mergeCell ref="C5:M6"/>
    <mergeCell ref="N5:O10"/>
    <mergeCell ref="P5:Q10"/>
    <mergeCell ref="R5:U10"/>
    <mergeCell ref="C7:G10"/>
    <mergeCell ref="J7:K10"/>
    <mergeCell ref="L7:M10"/>
  </mergeCells>
  <phoneticPr fontId="2"/>
  <dataValidations count="3">
    <dataValidation type="list" allowBlank="1" showInputMessage="1" showErrorMessage="1" sqref="C20:C39">
      <formula1>$C$49:$C$51</formula1>
    </dataValidation>
    <dataValidation type="list" allowBlank="1" showInputMessage="1" showErrorMessage="1" sqref="E20:E39">
      <formula1>$E$49:$E$51</formula1>
    </dataValidation>
    <dataValidation type="list" allowBlank="1" showInputMessage="1" showErrorMessage="1" sqref="G20:G39">
      <formula1>"0,1・非該当,2,3,4,5,6"</formula1>
    </dataValidation>
  </dataValidations>
  <printOptions verticalCentered="1"/>
  <pageMargins left="0.78740157480314965" right="0.78740157480314965" top="0.78740157480314965" bottom="0.39370078740157483" header="0" footer="0"/>
  <pageSetup paperSize="9"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3"/>
  <sheetViews>
    <sheetView zoomScaleNormal="100" workbookViewId="0">
      <selection activeCell="A2" sqref="A2:D2"/>
    </sheetView>
  </sheetViews>
  <sheetFormatPr defaultRowHeight="13.5" x14ac:dyDescent="0.15"/>
  <cols>
    <col min="1" max="1" width="15.125" bestFit="1" customWidth="1"/>
    <col min="2" max="2" width="40.5" customWidth="1"/>
    <col min="3" max="3" width="17.5" customWidth="1"/>
    <col min="4" max="4" width="25" customWidth="1"/>
  </cols>
  <sheetData>
    <row r="2" spans="1:4" ht="17.25" x14ac:dyDescent="0.15">
      <c r="A2" s="275" t="s">
        <v>186</v>
      </c>
      <c r="B2" s="275"/>
      <c r="C2" s="275"/>
      <c r="D2" s="275"/>
    </row>
    <row r="3" spans="1:4" x14ac:dyDescent="0.15">
      <c r="A3" s="1"/>
      <c r="B3" s="1"/>
      <c r="C3" s="1"/>
      <c r="D3" s="1"/>
    </row>
    <row r="4" spans="1:4" x14ac:dyDescent="0.15">
      <c r="A4" s="1"/>
      <c r="B4" s="1"/>
      <c r="C4" s="1"/>
      <c r="D4" s="1"/>
    </row>
    <row r="6" spans="1:4" ht="17.25" x14ac:dyDescent="0.15">
      <c r="A6" s="3" t="s">
        <v>100</v>
      </c>
    </row>
    <row r="7" spans="1:4" ht="17.100000000000001" customHeight="1" x14ac:dyDescent="0.15">
      <c r="A7" s="274" t="s">
        <v>10</v>
      </c>
      <c r="B7" s="274"/>
      <c r="C7" s="108" t="s">
        <v>13</v>
      </c>
      <c r="D7" s="108" t="s">
        <v>11</v>
      </c>
    </row>
    <row r="8" spans="1:4" ht="17.100000000000001" customHeight="1" x14ac:dyDescent="0.15">
      <c r="A8" s="278" t="s">
        <v>12</v>
      </c>
      <c r="B8" s="52" t="s">
        <v>141</v>
      </c>
      <c r="C8" s="86">
        <v>3621036</v>
      </c>
      <c r="D8" s="19" t="s">
        <v>193</v>
      </c>
    </row>
    <row r="9" spans="1:4" ht="17.100000000000001" customHeight="1" x14ac:dyDescent="0.15">
      <c r="A9" s="279"/>
      <c r="B9" s="53" t="s">
        <v>142</v>
      </c>
      <c r="C9" s="87">
        <v>700000</v>
      </c>
      <c r="D9" s="20"/>
    </row>
    <row r="10" spans="1:4" ht="17.100000000000001" customHeight="1" x14ac:dyDescent="0.15">
      <c r="A10" s="278" t="s">
        <v>14</v>
      </c>
      <c r="B10" s="17" t="s">
        <v>98</v>
      </c>
      <c r="C10" s="88">
        <v>401744</v>
      </c>
      <c r="D10" s="19"/>
    </row>
    <row r="11" spans="1:4" ht="17.100000000000001" customHeight="1" x14ac:dyDescent="0.15">
      <c r="A11" s="279"/>
      <c r="B11" s="26" t="s">
        <v>97</v>
      </c>
      <c r="C11" s="89"/>
      <c r="D11" s="24"/>
    </row>
    <row r="12" spans="1:4" ht="17.100000000000001" customHeight="1" x14ac:dyDescent="0.15">
      <c r="A12" s="109" t="s">
        <v>15</v>
      </c>
      <c r="B12" s="5" t="s">
        <v>16</v>
      </c>
      <c r="C12" s="90">
        <v>0</v>
      </c>
      <c r="D12" s="44"/>
    </row>
    <row r="13" spans="1:4" ht="17.100000000000001" customHeight="1" x14ac:dyDescent="0.15">
      <c r="A13" s="109" t="s">
        <v>17</v>
      </c>
      <c r="B13" s="27" t="s">
        <v>103</v>
      </c>
      <c r="C13" s="86"/>
      <c r="D13" s="45"/>
    </row>
    <row r="14" spans="1:4" ht="17.100000000000001" customHeight="1" x14ac:dyDescent="0.15">
      <c r="A14" s="110"/>
      <c r="B14" s="11" t="s">
        <v>91</v>
      </c>
      <c r="C14" s="91">
        <v>96720</v>
      </c>
      <c r="D14" s="46"/>
    </row>
    <row r="15" spans="1:4" ht="17.100000000000001" customHeight="1" x14ac:dyDescent="0.15">
      <c r="A15" s="110"/>
      <c r="B15" s="15"/>
      <c r="C15" s="7"/>
      <c r="D15" s="46"/>
    </row>
    <row r="16" spans="1:4" ht="17.100000000000001" customHeight="1" x14ac:dyDescent="0.15">
      <c r="A16" s="111"/>
      <c r="B16" s="8"/>
      <c r="C16" s="9"/>
      <c r="D16" s="47"/>
    </row>
    <row r="17" spans="1:4" ht="17.100000000000001" customHeight="1" x14ac:dyDescent="0.15">
      <c r="A17" s="274" t="s">
        <v>18</v>
      </c>
      <c r="B17" s="274"/>
      <c r="C17" s="92">
        <f>SUM(C8:C16)</f>
        <v>4819500</v>
      </c>
      <c r="D17" s="16"/>
    </row>
    <row r="21" spans="1:4" ht="17.25" x14ac:dyDescent="0.15">
      <c r="A21" s="3" t="s">
        <v>101</v>
      </c>
      <c r="B21" s="2"/>
      <c r="C21" s="2"/>
      <c r="D21" s="2"/>
    </row>
    <row r="22" spans="1:4" x14ac:dyDescent="0.15">
      <c r="A22" s="276" t="s">
        <v>10</v>
      </c>
      <c r="B22" s="276"/>
      <c r="C22" s="112" t="s">
        <v>13</v>
      </c>
      <c r="D22" s="112" t="s">
        <v>11</v>
      </c>
    </row>
    <row r="23" spans="1:4" ht="17.100000000000001" customHeight="1" x14ac:dyDescent="0.15">
      <c r="A23" s="271" t="s">
        <v>19</v>
      </c>
      <c r="B23" s="10" t="s">
        <v>168</v>
      </c>
      <c r="C23" s="86">
        <v>3500000</v>
      </c>
      <c r="D23" s="19"/>
    </row>
    <row r="24" spans="1:4" ht="17.100000000000001" customHeight="1" x14ac:dyDescent="0.15">
      <c r="A24" s="271"/>
      <c r="B24" s="11" t="s">
        <v>169</v>
      </c>
      <c r="C24" s="91">
        <v>800000</v>
      </c>
      <c r="D24" s="48"/>
    </row>
    <row r="25" spans="1:4" ht="17.100000000000001" customHeight="1" x14ac:dyDescent="0.15">
      <c r="A25" s="271"/>
      <c r="B25" s="11"/>
      <c r="C25" s="91"/>
      <c r="D25" s="48"/>
    </row>
    <row r="26" spans="1:4" ht="17.100000000000001" customHeight="1" x14ac:dyDescent="0.15">
      <c r="A26" s="271"/>
      <c r="B26" s="23"/>
      <c r="C26" s="87"/>
      <c r="D26" s="49"/>
    </row>
    <row r="27" spans="1:4" ht="17.100000000000001" customHeight="1" x14ac:dyDescent="0.15">
      <c r="A27" s="272" t="s">
        <v>20</v>
      </c>
      <c r="B27" s="21" t="s">
        <v>170</v>
      </c>
      <c r="C27" s="93">
        <v>57500</v>
      </c>
      <c r="D27" s="50"/>
    </row>
    <row r="28" spans="1:4" ht="17.100000000000001" customHeight="1" x14ac:dyDescent="0.15">
      <c r="A28" s="271"/>
      <c r="B28" s="11" t="s">
        <v>171</v>
      </c>
      <c r="C28" s="91">
        <v>55000</v>
      </c>
      <c r="D28" s="48"/>
    </row>
    <row r="29" spans="1:4" ht="17.100000000000001" customHeight="1" x14ac:dyDescent="0.15">
      <c r="A29" s="271"/>
      <c r="B29" s="11" t="s">
        <v>172</v>
      </c>
      <c r="C29" s="91">
        <v>28000</v>
      </c>
      <c r="D29" s="48"/>
    </row>
    <row r="30" spans="1:4" ht="17.100000000000001" customHeight="1" x14ac:dyDescent="0.15">
      <c r="A30" s="271"/>
      <c r="B30" s="11" t="s">
        <v>173</v>
      </c>
      <c r="C30" s="91">
        <v>49000</v>
      </c>
      <c r="D30" s="48"/>
    </row>
    <row r="31" spans="1:4" ht="17.100000000000001" customHeight="1" x14ac:dyDescent="0.15">
      <c r="A31" s="271"/>
      <c r="B31" s="11" t="s">
        <v>174</v>
      </c>
      <c r="C31" s="91">
        <v>130000</v>
      </c>
      <c r="D31" s="48"/>
    </row>
    <row r="32" spans="1:4" ht="17.100000000000001" customHeight="1" x14ac:dyDescent="0.15">
      <c r="A32" s="271"/>
      <c r="B32" s="11" t="s">
        <v>175</v>
      </c>
      <c r="C32" s="91">
        <v>25000</v>
      </c>
      <c r="D32" s="48"/>
    </row>
    <row r="33" spans="1:4" ht="17.100000000000001" customHeight="1" x14ac:dyDescent="0.15">
      <c r="A33" s="271"/>
      <c r="B33" s="11" t="s">
        <v>176</v>
      </c>
      <c r="C33" s="91">
        <v>50000</v>
      </c>
      <c r="D33" s="48"/>
    </row>
    <row r="34" spans="1:4" ht="17.100000000000001" customHeight="1" x14ac:dyDescent="0.15">
      <c r="A34" s="271"/>
      <c r="B34" s="11" t="s">
        <v>177</v>
      </c>
      <c r="C34" s="91">
        <v>45000</v>
      </c>
      <c r="D34" s="48"/>
    </row>
    <row r="35" spans="1:4" ht="17.100000000000001" customHeight="1" x14ac:dyDescent="0.15">
      <c r="A35" s="271"/>
      <c r="B35" s="11" t="s">
        <v>178</v>
      </c>
      <c r="C35" s="91">
        <v>30000</v>
      </c>
      <c r="D35" s="48"/>
    </row>
    <row r="36" spans="1:4" ht="17.100000000000001" customHeight="1" x14ac:dyDescent="0.15">
      <c r="A36" s="271"/>
      <c r="B36" s="11" t="s">
        <v>179</v>
      </c>
      <c r="C36" s="91">
        <v>50000</v>
      </c>
      <c r="D36" s="48"/>
    </row>
    <row r="37" spans="1:4" ht="17.100000000000001" customHeight="1" x14ac:dyDescent="0.15">
      <c r="A37" s="271"/>
      <c r="B37" s="11"/>
      <c r="C37" s="7"/>
      <c r="D37" s="48"/>
    </row>
    <row r="38" spans="1:4" ht="17.100000000000001" customHeight="1" x14ac:dyDescent="0.15">
      <c r="A38" s="271"/>
      <c r="B38" s="11"/>
      <c r="C38" s="7"/>
      <c r="D38" s="48"/>
    </row>
    <row r="39" spans="1:4" ht="17.100000000000001" customHeight="1" x14ac:dyDescent="0.15">
      <c r="A39" s="271"/>
      <c r="B39" s="11"/>
      <c r="C39" s="7"/>
      <c r="D39" s="48"/>
    </row>
    <row r="40" spans="1:4" ht="17.100000000000001" customHeight="1" x14ac:dyDescent="0.15">
      <c r="A40" s="271"/>
      <c r="B40" s="11"/>
      <c r="C40" s="7"/>
      <c r="D40" s="48"/>
    </row>
    <row r="41" spans="1:4" ht="17.100000000000001" customHeight="1" thickBot="1" x14ac:dyDescent="0.2">
      <c r="A41" s="273"/>
      <c r="B41" s="12"/>
      <c r="C41" s="13"/>
      <c r="D41" s="51"/>
    </row>
    <row r="42" spans="1:4" ht="17.100000000000001" customHeight="1" thickTop="1" x14ac:dyDescent="0.15">
      <c r="A42" s="274" t="s">
        <v>18</v>
      </c>
      <c r="B42" s="274"/>
      <c r="C42" s="92">
        <f>SUM(C23:C41)</f>
        <v>4819500</v>
      </c>
      <c r="D42" s="18"/>
    </row>
    <row r="43" spans="1:4" s="55" customFormat="1" ht="17.25" customHeight="1" x14ac:dyDescent="0.15">
      <c r="A43" s="55" t="s">
        <v>144</v>
      </c>
    </row>
    <row r="44" spans="1:4" s="55" customFormat="1" ht="17.25" customHeight="1" x14ac:dyDescent="0.15">
      <c r="A44" s="55" t="s">
        <v>105</v>
      </c>
    </row>
    <row r="45" spans="1:4" s="55" customFormat="1" ht="17.25" customHeight="1" x14ac:dyDescent="0.15">
      <c r="A45" s="55" t="s">
        <v>145</v>
      </c>
    </row>
    <row r="46" spans="1:4" s="55" customFormat="1" ht="17.25" customHeight="1" x14ac:dyDescent="0.15"/>
    <row r="47" spans="1:4" s="55" customFormat="1" ht="17.25" customHeight="1" x14ac:dyDescent="0.15"/>
    <row r="50" spans="2:4" ht="18.75" customHeight="1" x14ac:dyDescent="0.15">
      <c r="B50" s="54" t="s">
        <v>96</v>
      </c>
      <c r="C50" s="277" t="s">
        <v>180</v>
      </c>
      <c r="D50" s="277"/>
    </row>
    <row r="51" spans="2:4" ht="18.75" customHeight="1" x14ac:dyDescent="0.15">
      <c r="B51" s="54" t="s">
        <v>21</v>
      </c>
      <c r="C51" s="269" t="s">
        <v>181</v>
      </c>
      <c r="D51" s="269"/>
    </row>
    <row r="52" spans="2:4" ht="18.75" customHeight="1" x14ac:dyDescent="0.15">
      <c r="B52" s="54" t="s">
        <v>92</v>
      </c>
      <c r="C52" s="269" t="s">
        <v>182</v>
      </c>
      <c r="D52" s="269"/>
    </row>
    <row r="53" spans="2:4" x14ac:dyDescent="0.15">
      <c r="C53" s="270"/>
      <c r="D53" s="270"/>
    </row>
  </sheetData>
  <sheetProtection formatRows="0" insertRows="0" deleteRows="0" selectLockedCells="1"/>
  <mergeCells count="13">
    <mergeCell ref="C53:D53"/>
    <mergeCell ref="A23:A26"/>
    <mergeCell ref="A27:A41"/>
    <mergeCell ref="A42:B42"/>
    <mergeCell ref="C50:D50"/>
    <mergeCell ref="C51:D51"/>
    <mergeCell ref="C52:D52"/>
    <mergeCell ref="A22:B22"/>
    <mergeCell ref="A2:D2"/>
    <mergeCell ref="A7:B7"/>
    <mergeCell ref="A8:A9"/>
    <mergeCell ref="A10:A11"/>
    <mergeCell ref="A17:B17"/>
  </mergeCells>
  <phoneticPr fontId="2"/>
  <printOptions horizontalCentered="1"/>
  <pageMargins left="0.9055118110236221" right="0.51181102362204722" top="0.74803149606299213" bottom="0.74803149606299213" header="0.31496062992125984" footer="0.31496062992125984"/>
  <pageSetup paperSize="9"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E23" sqref="E23"/>
    </sheetView>
  </sheetViews>
  <sheetFormatPr defaultRowHeight="18.75" x14ac:dyDescent="0.15"/>
  <cols>
    <col min="1" max="1" width="9" style="57"/>
    <col min="2" max="2" width="15.75" style="57" customWidth="1"/>
    <col min="3" max="7" width="14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98">
        <v>10.96</v>
      </c>
      <c r="C11" s="137" t="s">
        <v>197</v>
      </c>
      <c r="D11" s="82"/>
      <c r="E11" s="95" t="s">
        <v>109</v>
      </c>
      <c r="F11" s="85" t="str">
        <f>'【例】A-3所要額調書'!J20</f>
        <v>▲▲　△△△</v>
      </c>
      <c r="G11" s="83" t="s">
        <v>140</v>
      </c>
      <c r="H11" s="96" t="s">
        <v>132</v>
      </c>
      <c r="I11" s="78">
        <f>'【例】A-3所要額調書'!N20</f>
        <v>127000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80" t="s">
        <v>110</v>
      </c>
      <c r="B13" s="281" t="s">
        <v>111</v>
      </c>
      <c r="C13" s="281"/>
      <c r="D13" s="281"/>
      <c r="E13" s="281"/>
      <c r="F13" s="281"/>
      <c r="G13" s="281"/>
      <c r="H13" s="280" t="s">
        <v>112</v>
      </c>
      <c r="I13" s="280" t="s">
        <v>143</v>
      </c>
      <c r="J13" s="280" t="s">
        <v>113</v>
      </c>
    </row>
    <row r="14" spans="1:10" ht="20.25" customHeight="1" thickBot="1" x14ac:dyDescent="0.2">
      <c r="A14" s="280"/>
      <c r="B14" s="97" t="s">
        <v>114</v>
      </c>
      <c r="C14" s="97" t="s">
        <v>196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81"/>
      <c r="I14" s="281"/>
      <c r="J14" s="281"/>
    </row>
    <row r="15" spans="1:10" ht="20.25" customHeight="1" x14ac:dyDescent="0.15">
      <c r="A15" s="95" t="s">
        <v>119</v>
      </c>
      <c r="B15" s="99">
        <v>134440</v>
      </c>
      <c r="C15" s="133"/>
      <c r="D15" s="100"/>
      <c r="E15" s="100"/>
      <c r="F15" s="100">
        <v>187</v>
      </c>
      <c r="G15" s="101"/>
      <c r="H15" s="79">
        <f>SUM(B15:G15)</f>
        <v>134627</v>
      </c>
      <c r="I15" s="80">
        <f>ROUNDDOWN(H15*$B$11,0)</f>
        <v>1475511</v>
      </c>
      <c r="J15" s="80">
        <f>MIN(I15,$I$11)</f>
        <v>127000</v>
      </c>
    </row>
    <row r="16" spans="1:10" ht="20.25" customHeight="1" x14ac:dyDescent="0.15">
      <c r="A16" s="95" t="s">
        <v>120</v>
      </c>
      <c r="B16" s="102">
        <v>80000</v>
      </c>
      <c r="C16" s="134"/>
      <c r="D16" s="103"/>
      <c r="E16" s="103"/>
      <c r="F16" s="103"/>
      <c r="G16" s="104"/>
      <c r="H16" s="79">
        <f t="shared" ref="H16:H26" si="0">SUM(B16:G16)</f>
        <v>80000</v>
      </c>
      <c r="I16" s="80">
        <f t="shared" ref="I16:I26" si="1">ROUNDDOWN(H16*$B$11,0)</f>
        <v>876800</v>
      </c>
      <c r="J16" s="80">
        <f t="shared" ref="J16:J26" si="2">MIN(I16,$I$11)</f>
        <v>127000</v>
      </c>
    </row>
    <row r="17" spans="1:10" ht="20.25" customHeight="1" x14ac:dyDescent="0.15">
      <c r="A17" s="95" t="s">
        <v>121</v>
      </c>
      <c r="B17" s="102">
        <v>12000</v>
      </c>
      <c r="C17" s="134"/>
      <c r="D17" s="103"/>
      <c r="E17" s="103"/>
      <c r="F17" s="103"/>
      <c r="G17" s="104"/>
      <c r="H17" s="79">
        <f t="shared" si="0"/>
        <v>12000</v>
      </c>
      <c r="I17" s="80">
        <f t="shared" si="1"/>
        <v>131520</v>
      </c>
      <c r="J17" s="80">
        <f>MIN(I17,$I$11)</f>
        <v>127000</v>
      </c>
    </row>
    <row r="18" spans="1:10" ht="20.25" customHeight="1" x14ac:dyDescent="0.15">
      <c r="A18" s="95" t="s">
        <v>122</v>
      </c>
      <c r="B18" s="102">
        <v>12000</v>
      </c>
      <c r="C18" s="134"/>
      <c r="D18" s="103"/>
      <c r="E18" s="103"/>
      <c r="F18" s="103"/>
      <c r="G18" s="104"/>
      <c r="H18" s="79">
        <f t="shared" si="0"/>
        <v>12000</v>
      </c>
      <c r="I18" s="80">
        <f t="shared" si="1"/>
        <v>131520</v>
      </c>
      <c r="J18" s="80">
        <f t="shared" si="2"/>
        <v>127000</v>
      </c>
    </row>
    <row r="19" spans="1:10" ht="20.25" customHeight="1" x14ac:dyDescent="0.15">
      <c r="A19" s="95" t="s">
        <v>123</v>
      </c>
      <c r="B19" s="102">
        <v>13600</v>
      </c>
      <c r="C19" s="134"/>
      <c r="D19" s="103"/>
      <c r="E19" s="103"/>
      <c r="F19" s="103"/>
      <c r="G19" s="104"/>
      <c r="H19" s="79">
        <f t="shared" si="0"/>
        <v>13600</v>
      </c>
      <c r="I19" s="80">
        <f t="shared" si="1"/>
        <v>149056</v>
      </c>
      <c r="J19" s="80">
        <f>MIN(I19,$I$11)</f>
        <v>127000</v>
      </c>
    </row>
    <row r="20" spans="1:10" ht="20.25" customHeight="1" x14ac:dyDescent="0.15">
      <c r="A20" s="95" t="s">
        <v>124</v>
      </c>
      <c r="B20" s="102">
        <v>12000</v>
      </c>
      <c r="C20" s="134"/>
      <c r="D20" s="103"/>
      <c r="E20" s="103"/>
      <c r="F20" s="103"/>
      <c r="G20" s="104"/>
      <c r="H20" s="79">
        <f t="shared" si="0"/>
        <v>12000</v>
      </c>
      <c r="I20" s="80">
        <f t="shared" si="1"/>
        <v>131520</v>
      </c>
      <c r="J20" s="80">
        <f t="shared" si="2"/>
        <v>127000</v>
      </c>
    </row>
    <row r="21" spans="1:10" ht="20.25" customHeight="1" x14ac:dyDescent="0.15">
      <c r="A21" s="95" t="s">
        <v>125</v>
      </c>
      <c r="B21" s="102">
        <v>12000</v>
      </c>
      <c r="C21" s="134"/>
      <c r="D21" s="103"/>
      <c r="E21" s="103"/>
      <c r="F21" s="103"/>
      <c r="G21" s="104"/>
      <c r="H21" s="79">
        <f t="shared" si="0"/>
        <v>12000</v>
      </c>
      <c r="I21" s="80">
        <f t="shared" si="1"/>
        <v>131520</v>
      </c>
      <c r="J21" s="80">
        <f t="shared" si="2"/>
        <v>127000</v>
      </c>
    </row>
    <row r="22" spans="1:10" ht="20.25" customHeight="1" x14ac:dyDescent="0.15">
      <c r="A22" s="95" t="s">
        <v>126</v>
      </c>
      <c r="B22" s="102">
        <v>10800</v>
      </c>
      <c r="C22" s="134"/>
      <c r="D22" s="103"/>
      <c r="E22" s="103"/>
      <c r="F22" s="103">
        <v>374</v>
      </c>
      <c r="G22" s="104"/>
      <c r="H22" s="79">
        <f t="shared" si="0"/>
        <v>11174</v>
      </c>
      <c r="I22" s="80">
        <f t="shared" si="1"/>
        <v>122467</v>
      </c>
      <c r="J22" s="80">
        <f t="shared" si="2"/>
        <v>122467</v>
      </c>
    </row>
    <row r="23" spans="1:10" ht="20.25" customHeight="1" x14ac:dyDescent="0.15">
      <c r="A23" s="95" t="s">
        <v>127</v>
      </c>
      <c r="B23" s="102">
        <v>12000</v>
      </c>
      <c r="C23" s="134"/>
      <c r="D23" s="103"/>
      <c r="E23" s="103"/>
      <c r="F23" s="103"/>
      <c r="G23" s="104"/>
      <c r="H23" s="79">
        <f t="shared" si="0"/>
        <v>12000</v>
      </c>
      <c r="I23" s="80">
        <f t="shared" si="1"/>
        <v>131520</v>
      </c>
      <c r="J23" s="80">
        <f t="shared" si="2"/>
        <v>127000</v>
      </c>
    </row>
    <row r="24" spans="1:10" ht="20.25" customHeight="1" x14ac:dyDescent="0.15">
      <c r="A24" s="95" t="s">
        <v>128</v>
      </c>
      <c r="B24" s="102">
        <v>12000</v>
      </c>
      <c r="C24" s="134"/>
      <c r="D24" s="103"/>
      <c r="E24" s="103"/>
      <c r="F24" s="103"/>
      <c r="G24" s="104"/>
      <c r="H24" s="79">
        <f t="shared" si="0"/>
        <v>12000</v>
      </c>
      <c r="I24" s="80">
        <f t="shared" si="1"/>
        <v>131520</v>
      </c>
      <c r="J24" s="80">
        <f t="shared" si="2"/>
        <v>127000</v>
      </c>
    </row>
    <row r="25" spans="1:10" ht="20.25" customHeight="1" x14ac:dyDescent="0.15">
      <c r="A25" s="95" t="s">
        <v>129</v>
      </c>
      <c r="B25" s="102">
        <v>12000</v>
      </c>
      <c r="C25" s="134"/>
      <c r="D25" s="103"/>
      <c r="E25" s="103"/>
      <c r="F25" s="103"/>
      <c r="G25" s="104"/>
      <c r="H25" s="79">
        <f t="shared" si="0"/>
        <v>12000</v>
      </c>
      <c r="I25" s="80">
        <f t="shared" si="1"/>
        <v>131520</v>
      </c>
      <c r="J25" s="80">
        <f t="shared" si="2"/>
        <v>127000</v>
      </c>
    </row>
    <row r="26" spans="1:10" ht="20.25" customHeight="1" thickBot="1" x14ac:dyDescent="0.2">
      <c r="A26" s="95" t="s">
        <v>130</v>
      </c>
      <c r="B26" s="105">
        <v>12000</v>
      </c>
      <c r="C26" s="135"/>
      <c r="D26" s="106"/>
      <c r="E26" s="106"/>
      <c r="F26" s="106"/>
      <c r="G26" s="107"/>
      <c r="H26" s="79">
        <f t="shared" si="0"/>
        <v>12000</v>
      </c>
      <c r="I26" s="80">
        <f t="shared" si="1"/>
        <v>131520</v>
      </c>
      <c r="J26" s="80">
        <f t="shared" si="2"/>
        <v>127000</v>
      </c>
    </row>
    <row r="27" spans="1:10" ht="12" customHeight="1" x14ac:dyDescent="0.15"/>
    <row r="28" spans="1:10" ht="24.75" customHeight="1" x14ac:dyDescent="0.15">
      <c r="A28" s="284" t="s">
        <v>131</v>
      </c>
      <c r="B28" s="285"/>
      <c r="C28" s="286"/>
      <c r="D28" s="84">
        <f>SUM(J15:J26)</f>
        <v>1519467</v>
      </c>
      <c r="E28" s="282" t="s">
        <v>157</v>
      </c>
      <c r="F28" s="283"/>
      <c r="G28" s="283"/>
      <c r="H28" s="283"/>
      <c r="I28" s="283"/>
      <c r="J28" s="283"/>
    </row>
  </sheetData>
  <mergeCells count="7">
    <mergeCell ref="E28:J28"/>
    <mergeCell ref="A13:A14"/>
    <mergeCell ref="B13:G13"/>
    <mergeCell ref="H13:H14"/>
    <mergeCell ref="I13:I14"/>
    <mergeCell ref="J13:J14"/>
    <mergeCell ref="A28:C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3"/>
  <sheetViews>
    <sheetView topLeftCell="A10" zoomScaleNormal="100" workbookViewId="0">
      <selection activeCell="D8" sqref="D8"/>
    </sheetView>
  </sheetViews>
  <sheetFormatPr defaultRowHeight="13.5" x14ac:dyDescent="0.15"/>
  <cols>
    <col min="1" max="1" width="15.125" bestFit="1" customWidth="1"/>
    <col min="2" max="2" width="40.5" customWidth="1"/>
    <col min="3" max="3" width="17.5" customWidth="1"/>
    <col min="4" max="4" width="25" customWidth="1"/>
  </cols>
  <sheetData>
    <row r="2" spans="1:4" ht="17.25" x14ac:dyDescent="0.15">
      <c r="A2" s="275" t="s">
        <v>186</v>
      </c>
      <c r="B2" s="275"/>
      <c r="C2" s="275"/>
      <c r="D2" s="275"/>
    </row>
    <row r="3" spans="1:4" x14ac:dyDescent="0.15">
      <c r="A3" s="1"/>
      <c r="B3" s="1"/>
      <c r="C3" s="1"/>
      <c r="D3" s="1"/>
    </row>
    <row r="4" spans="1:4" x14ac:dyDescent="0.15">
      <c r="A4" s="1"/>
      <c r="B4" s="1"/>
      <c r="C4" s="1"/>
      <c r="D4" s="1"/>
    </row>
    <row r="6" spans="1:4" ht="17.25" x14ac:dyDescent="0.15">
      <c r="A6" s="3" t="s">
        <v>100</v>
      </c>
    </row>
    <row r="7" spans="1:4" ht="17.100000000000001" customHeight="1" x14ac:dyDescent="0.15">
      <c r="A7" s="274" t="s">
        <v>10</v>
      </c>
      <c r="B7" s="274"/>
      <c r="C7" s="108" t="s">
        <v>13</v>
      </c>
      <c r="D7" s="108" t="s">
        <v>11</v>
      </c>
    </row>
    <row r="8" spans="1:4" ht="17.100000000000001" customHeight="1" x14ac:dyDescent="0.15">
      <c r="A8" s="278" t="s">
        <v>12</v>
      </c>
      <c r="B8" s="52" t="s">
        <v>141</v>
      </c>
      <c r="C8" s="6"/>
      <c r="D8" s="19" t="s">
        <v>188</v>
      </c>
    </row>
    <row r="9" spans="1:4" ht="17.100000000000001" customHeight="1" x14ac:dyDescent="0.15">
      <c r="A9" s="279"/>
      <c r="B9" s="53" t="s">
        <v>142</v>
      </c>
      <c r="C9" s="9"/>
      <c r="D9" s="20"/>
    </row>
    <row r="10" spans="1:4" ht="17.100000000000001" customHeight="1" x14ac:dyDescent="0.15">
      <c r="A10" s="278" t="s">
        <v>14</v>
      </c>
      <c r="B10" s="17" t="s">
        <v>98</v>
      </c>
      <c r="C10" s="25"/>
      <c r="D10" s="19"/>
    </row>
    <row r="11" spans="1:4" ht="17.100000000000001" customHeight="1" x14ac:dyDescent="0.15">
      <c r="A11" s="279"/>
      <c r="B11" s="26" t="s">
        <v>97</v>
      </c>
      <c r="C11" s="14"/>
      <c r="D11" s="24"/>
    </row>
    <row r="12" spans="1:4" ht="17.100000000000001" customHeight="1" x14ac:dyDescent="0.15">
      <c r="A12" s="109" t="s">
        <v>15</v>
      </c>
      <c r="B12" s="5" t="s">
        <v>16</v>
      </c>
      <c r="C12" s="4"/>
      <c r="D12" s="44"/>
    </row>
    <row r="13" spans="1:4" ht="17.100000000000001" customHeight="1" x14ac:dyDescent="0.15">
      <c r="A13" s="109" t="s">
        <v>17</v>
      </c>
      <c r="B13" s="27" t="s">
        <v>103</v>
      </c>
      <c r="C13" s="6"/>
      <c r="D13" s="45"/>
    </row>
    <row r="14" spans="1:4" ht="17.100000000000001" customHeight="1" x14ac:dyDescent="0.15">
      <c r="A14" s="110"/>
      <c r="B14" s="11" t="s">
        <v>91</v>
      </c>
      <c r="C14" s="7"/>
      <c r="D14" s="46"/>
    </row>
    <row r="15" spans="1:4" ht="17.100000000000001" customHeight="1" x14ac:dyDescent="0.15">
      <c r="A15" s="110"/>
      <c r="B15" s="15"/>
      <c r="C15" s="7"/>
      <c r="D15" s="46"/>
    </row>
    <row r="16" spans="1:4" ht="17.100000000000001" customHeight="1" x14ac:dyDescent="0.15">
      <c r="A16" s="111"/>
      <c r="B16" s="8"/>
      <c r="C16" s="9"/>
      <c r="D16" s="47"/>
    </row>
    <row r="17" spans="1:4" ht="17.100000000000001" customHeight="1" x14ac:dyDescent="0.15">
      <c r="A17" s="274" t="s">
        <v>18</v>
      </c>
      <c r="B17" s="274"/>
      <c r="C17" s="77">
        <f>SUM(C8:C16)</f>
        <v>0</v>
      </c>
      <c r="D17" s="16"/>
    </row>
    <row r="21" spans="1:4" ht="17.25" x14ac:dyDescent="0.15">
      <c r="A21" s="3" t="s">
        <v>101</v>
      </c>
      <c r="B21" s="2"/>
      <c r="C21" s="2"/>
      <c r="D21" s="2"/>
    </row>
    <row r="22" spans="1:4" x14ac:dyDescent="0.15">
      <c r="A22" s="276" t="s">
        <v>10</v>
      </c>
      <c r="B22" s="276"/>
      <c r="C22" s="112" t="s">
        <v>13</v>
      </c>
      <c r="D22" s="112" t="s">
        <v>11</v>
      </c>
    </row>
    <row r="23" spans="1:4" ht="17.100000000000001" customHeight="1" x14ac:dyDescent="0.15">
      <c r="A23" s="271" t="s">
        <v>19</v>
      </c>
      <c r="B23" s="10"/>
      <c r="C23" s="6"/>
      <c r="D23" s="19"/>
    </row>
    <row r="24" spans="1:4" ht="17.100000000000001" customHeight="1" x14ac:dyDescent="0.15">
      <c r="A24" s="271"/>
      <c r="B24" s="11"/>
      <c r="C24" s="7"/>
      <c r="D24" s="48"/>
    </row>
    <row r="25" spans="1:4" ht="17.100000000000001" customHeight="1" x14ac:dyDescent="0.15">
      <c r="A25" s="271"/>
      <c r="B25" s="11"/>
      <c r="C25" s="7"/>
      <c r="D25" s="48"/>
    </row>
    <row r="26" spans="1:4" ht="17.100000000000001" customHeight="1" x14ac:dyDescent="0.15">
      <c r="A26" s="271"/>
      <c r="B26" s="23"/>
      <c r="C26" s="9"/>
      <c r="D26" s="49"/>
    </row>
    <row r="27" spans="1:4" ht="17.100000000000001" customHeight="1" x14ac:dyDescent="0.15">
      <c r="A27" s="272" t="s">
        <v>20</v>
      </c>
      <c r="B27" s="21"/>
      <c r="C27" s="22"/>
      <c r="D27" s="50"/>
    </row>
    <row r="28" spans="1:4" ht="17.100000000000001" customHeight="1" x14ac:dyDescent="0.15">
      <c r="A28" s="271"/>
      <c r="B28" s="11"/>
      <c r="C28" s="7"/>
      <c r="D28" s="48"/>
    </row>
    <row r="29" spans="1:4" ht="17.100000000000001" customHeight="1" x14ac:dyDescent="0.15">
      <c r="A29" s="271"/>
      <c r="B29" s="11"/>
      <c r="C29" s="7"/>
      <c r="D29" s="48"/>
    </row>
    <row r="30" spans="1:4" ht="17.100000000000001" customHeight="1" x14ac:dyDescent="0.15">
      <c r="A30" s="271"/>
      <c r="B30" s="11"/>
      <c r="C30" s="7"/>
      <c r="D30" s="48"/>
    </row>
    <row r="31" spans="1:4" ht="17.100000000000001" customHeight="1" x14ac:dyDescent="0.15">
      <c r="A31" s="271"/>
      <c r="B31" s="11"/>
      <c r="C31" s="7"/>
      <c r="D31" s="48"/>
    </row>
    <row r="32" spans="1:4" ht="17.100000000000001" customHeight="1" x14ac:dyDescent="0.15">
      <c r="A32" s="271"/>
      <c r="B32" s="11"/>
      <c r="C32" s="7"/>
      <c r="D32" s="48"/>
    </row>
    <row r="33" spans="1:4" ht="17.100000000000001" customHeight="1" x14ac:dyDescent="0.15">
      <c r="A33" s="271"/>
      <c r="B33" s="11"/>
      <c r="C33" s="7"/>
      <c r="D33" s="48"/>
    </row>
    <row r="34" spans="1:4" ht="17.100000000000001" customHeight="1" x14ac:dyDescent="0.15">
      <c r="A34" s="271"/>
      <c r="B34" s="11"/>
      <c r="C34" s="7"/>
      <c r="D34" s="48"/>
    </row>
    <row r="35" spans="1:4" ht="17.100000000000001" customHeight="1" x14ac:dyDescent="0.15">
      <c r="A35" s="271"/>
      <c r="B35" s="11"/>
      <c r="C35" s="7"/>
      <c r="D35" s="48"/>
    </row>
    <row r="36" spans="1:4" ht="17.100000000000001" customHeight="1" x14ac:dyDescent="0.15">
      <c r="A36" s="271"/>
      <c r="B36" s="11"/>
      <c r="C36" s="7"/>
      <c r="D36" s="48"/>
    </row>
    <row r="37" spans="1:4" ht="17.100000000000001" customHeight="1" x14ac:dyDescent="0.15">
      <c r="A37" s="271"/>
      <c r="B37" s="11"/>
      <c r="C37" s="7"/>
      <c r="D37" s="48"/>
    </row>
    <row r="38" spans="1:4" ht="17.100000000000001" customHeight="1" x14ac:dyDescent="0.15">
      <c r="A38" s="271"/>
      <c r="B38" s="11"/>
      <c r="C38" s="7"/>
      <c r="D38" s="48"/>
    </row>
    <row r="39" spans="1:4" ht="17.100000000000001" customHeight="1" x14ac:dyDescent="0.15">
      <c r="A39" s="271"/>
      <c r="B39" s="11"/>
      <c r="C39" s="7"/>
      <c r="D39" s="48"/>
    </row>
    <row r="40" spans="1:4" ht="17.100000000000001" customHeight="1" x14ac:dyDescent="0.15">
      <c r="A40" s="271"/>
      <c r="B40" s="11"/>
      <c r="C40" s="7"/>
      <c r="D40" s="48"/>
    </row>
    <row r="41" spans="1:4" ht="17.100000000000001" customHeight="1" thickBot="1" x14ac:dyDescent="0.2">
      <c r="A41" s="273"/>
      <c r="B41" s="12"/>
      <c r="C41" s="13"/>
      <c r="D41" s="51"/>
    </row>
    <row r="42" spans="1:4" ht="17.100000000000001" customHeight="1" thickTop="1" x14ac:dyDescent="0.15">
      <c r="A42" s="274" t="s">
        <v>18</v>
      </c>
      <c r="B42" s="274"/>
      <c r="C42" s="77">
        <f>SUM(C23:C41)</f>
        <v>0</v>
      </c>
      <c r="D42" s="18"/>
    </row>
    <row r="43" spans="1:4" s="55" customFormat="1" ht="17.25" customHeight="1" x14ac:dyDescent="0.15">
      <c r="A43" s="55" t="s">
        <v>144</v>
      </c>
    </row>
    <row r="44" spans="1:4" s="55" customFormat="1" ht="17.25" customHeight="1" x14ac:dyDescent="0.15">
      <c r="A44" s="55" t="s">
        <v>105</v>
      </c>
    </row>
    <row r="45" spans="1:4" s="55" customFormat="1" ht="17.25" customHeight="1" x14ac:dyDescent="0.15">
      <c r="A45" s="55" t="s">
        <v>145</v>
      </c>
    </row>
    <row r="46" spans="1:4" s="55" customFormat="1" ht="17.25" customHeight="1" x14ac:dyDescent="0.15"/>
    <row r="47" spans="1:4" s="55" customFormat="1" ht="17.25" customHeight="1" x14ac:dyDescent="0.15"/>
    <row r="50" spans="2:4" ht="18.75" customHeight="1" x14ac:dyDescent="0.15">
      <c r="B50" s="54" t="s">
        <v>96</v>
      </c>
      <c r="C50" s="277"/>
      <c r="D50" s="277"/>
    </row>
    <row r="51" spans="2:4" ht="18.75" customHeight="1" x14ac:dyDescent="0.15">
      <c r="B51" s="54" t="s">
        <v>21</v>
      </c>
      <c r="C51" s="269"/>
      <c r="D51" s="269"/>
    </row>
    <row r="52" spans="2:4" ht="18.75" customHeight="1" x14ac:dyDescent="0.15">
      <c r="B52" s="54" t="s">
        <v>92</v>
      </c>
      <c r="C52" s="269" t="s">
        <v>102</v>
      </c>
      <c r="D52" s="269"/>
    </row>
    <row r="53" spans="2:4" x14ac:dyDescent="0.15">
      <c r="C53" s="270"/>
      <c r="D53" s="270"/>
    </row>
  </sheetData>
  <sheetProtection formatRows="0" insertRows="0" deleteRows="0" selectLockedCells="1"/>
  <customSheetViews>
    <customSheetView guid="{649890C2-7487-418B-9527-2A38964736A6}" fitToPage="1" topLeftCell="A10">
      <selection activeCell="D10" sqref="D10"/>
      <pageMargins left="0.7" right="0.7" top="0.75" bottom="0.75" header="0.3" footer="0.3"/>
      <pageSetup paperSize="9" scale="99" orientation="portrait" r:id="rId1"/>
    </customSheetView>
  </customSheetViews>
  <mergeCells count="13">
    <mergeCell ref="A7:B7"/>
    <mergeCell ref="A2:D2"/>
    <mergeCell ref="A17:B17"/>
    <mergeCell ref="A22:B22"/>
    <mergeCell ref="C50:D50"/>
    <mergeCell ref="A8:A9"/>
    <mergeCell ref="A10:A11"/>
    <mergeCell ref="C51:D51"/>
    <mergeCell ref="C52:D52"/>
    <mergeCell ref="C53:D53"/>
    <mergeCell ref="A23:A26"/>
    <mergeCell ref="A27:A41"/>
    <mergeCell ref="A42:B42"/>
  </mergeCells>
  <phoneticPr fontId="2"/>
  <printOptions horizontalCentered="1"/>
  <pageMargins left="0.9055118110236221" right="0.51181102362204722" top="0.74803149606299213" bottom="0.74803149606299213" header="0.31496062992125984" footer="0.31496062992125984"/>
  <pageSetup paperSize="9" scale="9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197</v>
      </c>
      <c r="D11" s="82"/>
      <c r="E11" s="95" t="s">
        <v>109</v>
      </c>
      <c r="F11" s="85">
        <f>'A-3所要額調書'!J20</f>
        <v>0</v>
      </c>
      <c r="G11" s="83" t="s">
        <v>140</v>
      </c>
      <c r="H11" s="96" t="s">
        <v>132</v>
      </c>
      <c r="I11" s="78">
        <f>'A-3所要額調書'!N20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80" t="s">
        <v>110</v>
      </c>
      <c r="B13" s="281" t="s">
        <v>111</v>
      </c>
      <c r="C13" s="281"/>
      <c r="D13" s="281"/>
      <c r="E13" s="281"/>
      <c r="F13" s="281"/>
      <c r="G13" s="281"/>
      <c r="H13" s="280" t="s">
        <v>112</v>
      </c>
      <c r="I13" s="280" t="s">
        <v>143</v>
      </c>
      <c r="J13" s="280" t="s">
        <v>113</v>
      </c>
    </row>
    <row r="14" spans="1:10" ht="20.25" customHeight="1" thickBot="1" x14ac:dyDescent="0.2">
      <c r="A14" s="280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81"/>
      <c r="I14" s="281"/>
      <c r="J14" s="281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4" t="s">
        <v>131</v>
      </c>
      <c r="B28" s="285"/>
      <c r="C28" s="286"/>
      <c r="D28" s="84">
        <f>SUM(J15:J26)</f>
        <v>0</v>
      </c>
      <c r="E28" s="282" t="s">
        <v>157</v>
      </c>
      <c r="F28" s="283"/>
      <c r="G28" s="283"/>
      <c r="H28" s="283"/>
      <c r="I28" s="283"/>
      <c r="J28" s="283"/>
    </row>
  </sheetData>
  <mergeCells count="7">
    <mergeCell ref="A13:A14"/>
    <mergeCell ref="B13:G13"/>
    <mergeCell ref="E28:J28"/>
    <mergeCell ref="H13:H14"/>
    <mergeCell ref="I13:I14"/>
    <mergeCell ref="J13:J14"/>
    <mergeCell ref="A28:C28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'A-3所要額調書'!J22</f>
        <v>0</v>
      </c>
      <c r="G11" s="83" t="s">
        <v>140</v>
      </c>
      <c r="H11" s="96" t="s">
        <v>132</v>
      </c>
      <c r="I11" s="78">
        <f>'A-3所要額調書'!N22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80" t="s">
        <v>110</v>
      </c>
      <c r="B13" s="281" t="s">
        <v>111</v>
      </c>
      <c r="C13" s="281"/>
      <c r="D13" s="281"/>
      <c r="E13" s="281"/>
      <c r="F13" s="281"/>
      <c r="G13" s="281"/>
      <c r="H13" s="280" t="s">
        <v>112</v>
      </c>
      <c r="I13" s="280" t="s">
        <v>143</v>
      </c>
      <c r="J13" s="280" t="s">
        <v>113</v>
      </c>
    </row>
    <row r="14" spans="1:10" ht="20.25" customHeight="1" thickBot="1" x14ac:dyDescent="0.2">
      <c r="A14" s="280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81"/>
      <c r="I14" s="281"/>
      <c r="J14" s="281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4" t="s">
        <v>131</v>
      </c>
      <c r="B28" s="285"/>
      <c r="C28" s="286"/>
      <c r="D28" s="84">
        <f>SUM(J15:J26)</f>
        <v>0</v>
      </c>
      <c r="E28" s="282" t="s">
        <v>157</v>
      </c>
      <c r="F28" s="283"/>
      <c r="G28" s="283"/>
      <c r="H28" s="283"/>
      <c r="I28" s="283"/>
      <c r="J28" s="283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'A-3所要額調書'!J24</f>
        <v>0</v>
      </c>
      <c r="G11" s="83" t="s">
        <v>140</v>
      </c>
      <c r="H11" s="96" t="s">
        <v>132</v>
      </c>
      <c r="I11" s="78">
        <f>'A-3所要額調書'!N24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80" t="s">
        <v>110</v>
      </c>
      <c r="B13" s="281" t="s">
        <v>111</v>
      </c>
      <c r="C13" s="281"/>
      <c r="D13" s="281"/>
      <c r="E13" s="281"/>
      <c r="F13" s="281"/>
      <c r="G13" s="281"/>
      <c r="H13" s="280" t="s">
        <v>112</v>
      </c>
      <c r="I13" s="280" t="s">
        <v>143</v>
      </c>
      <c r="J13" s="280" t="s">
        <v>113</v>
      </c>
    </row>
    <row r="14" spans="1:10" ht="20.25" customHeight="1" thickBot="1" x14ac:dyDescent="0.2">
      <c r="A14" s="280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81"/>
      <c r="I14" s="281"/>
      <c r="J14" s="281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4" t="s">
        <v>131</v>
      </c>
      <c r="B28" s="285"/>
      <c r="C28" s="286"/>
      <c r="D28" s="84">
        <f>SUM(J15:J26)</f>
        <v>0</v>
      </c>
      <c r="E28" s="282" t="s">
        <v>157</v>
      </c>
      <c r="F28" s="283"/>
      <c r="G28" s="283"/>
      <c r="H28" s="283"/>
      <c r="I28" s="283"/>
      <c r="J28" s="283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7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'A-3所要額調書'!J26</f>
        <v>0</v>
      </c>
      <c r="G11" s="83" t="s">
        <v>140</v>
      </c>
      <c r="H11" s="96" t="s">
        <v>132</v>
      </c>
      <c r="I11" s="78">
        <f>'A-3所要額調書'!N26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80" t="s">
        <v>110</v>
      </c>
      <c r="B13" s="281" t="s">
        <v>111</v>
      </c>
      <c r="C13" s="281"/>
      <c r="D13" s="281"/>
      <c r="E13" s="281"/>
      <c r="F13" s="281"/>
      <c r="G13" s="281"/>
      <c r="H13" s="280" t="s">
        <v>112</v>
      </c>
      <c r="I13" s="280" t="s">
        <v>143</v>
      </c>
      <c r="J13" s="280" t="s">
        <v>113</v>
      </c>
    </row>
    <row r="14" spans="1:10" ht="20.25" customHeight="1" thickBot="1" x14ac:dyDescent="0.2">
      <c r="A14" s="280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81"/>
      <c r="I14" s="281"/>
      <c r="J14" s="281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4" t="s">
        <v>131</v>
      </c>
      <c r="B28" s="285"/>
      <c r="C28" s="286"/>
      <c r="D28" s="84">
        <f>SUM(J15:J26)</f>
        <v>0</v>
      </c>
      <c r="E28" s="282" t="s">
        <v>157</v>
      </c>
      <c r="F28" s="283"/>
      <c r="G28" s="283"/>
      <c r="H28" s="283"/>
      <c r="I28" s="283"/>
      <c r="J28" s="283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7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'A-3所要額調書'!J28</f>
        <v>0</v>
      </c>
      <c r="G11" s="83" t="s">
        <v>140</v>
      </c>
      <c r="H11" s="96" t="s">
        <v>132</v>
      </c>
      <c r="I11" s="78">
        <f>'A-3所要額調書'!N28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80" t="s">
        <v>110</v>
      </c>
      <c r="B13" s="281" t="s">
        <v>111</v>
      </c>
      <c r="C13" s="281"/>
      <c r="D13" s="281"/>
      <c r="E13" s="281"/>
      <c r="F13" s="281"/>
      <c r="G13" s="281"/>
      <c r="H13" s="280" t="s">
        <v>112</v>
      </c>
      <c r="I13" s="280" t="s">
        <v>143</v>
      </c>
      <c r="J13" s="280" t="s">
        <v>113</v>
      </c>
    </row>
    <row r="14" spans="1:10" ht="20.25" customHeight="1" thickBot="1" x14ac:dyDescent="0.2">
      <c r="A14" s="280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81"/>
      <c r="I14" s="281"/>
      <c r="J14" s="281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4" t="s">
        <v>131</v>
      </c>
      <c r="B28" s="285"/>
      <c r="C28" s="286"/>
      <c r="D28" s="84">
        <f>SUM(J15:J26)</f>
        <v>0</v>
      </c>
      <c r="E28" s="282" t="s">
        <v>157</v>
      </c>
      <c r="F28" s="283"/>
      <c r="G28" s="283"/>
      <c r="H28" s="283"/>
      <c r="I28" s="283"/>
      <c r="J28" s="283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'A-3所要額調書'!J30</f>
        <v>0</v>
      </c>
      <c r="G11" s="83" t="s">
        <v>140</v>
      </c>
      <c r="H11" s="96" t="s">
        <v>132</v>
      </c>
      <c r="I11" s="78">
        <f>'A-3所要額調書'!N30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80" t="s">
        <v>110</v>
      </c>
      <c r="B13" s="281" t="s">
        <v>111</v>
      </c>
      <c r="C13" s="281"/>
      <c r="D13" s="281"/>
      <c r="E13" s="281"/>
      <c r="F13" s="281"/>
      <c r="G13" s="281"/>
      <c r="H13" s="280" t="s">
        <v>112</v>
      </c>
      <c r="I13" s="280" t="s">
        <v>143</v>
      </c>
      <c r="J13" s="280" t="s">
        <v>113</v>
      </c>
    </row>
    <row r="14" spans="1:10" ht="20.25" customHeight="1" thickBot="1" x14ac:dyDescent="0.2">
      <c r="A14" s="280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81"/>
      <c r="I14" s="281"/>
      <c r="J14" s="281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4" t="s">
        <v>131</v>
      </c>
      <c r="B28" s="285"/>
      <c r="C28" s="286"/>
      <c r="D28" s="84">
        <f>SUM(J15:J26)</f>
        <v>0</v>
      </c>
      <c r="E28" s="282" t="s">
        <v>157</v>
      </c>
      <c r="F28" s="283"/>
      <c r="G28" s="283"/>
      <c r="H28" s="283"/>
      <c r="I28" s="283"/>
      <c r="J28" s="283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4" zoomScale="85" zoomScaleNormal="100" zoomScaleSheetLayoutView="85" workbookViewId="0">
      <selection activeCell="D21" sqref="D21"/>
    </sheetView>
  </sheetViews>
  <sheetFormatPr defaultRowHeight="18.75" x14ac:dyDescent="0.15"/>
  <cols>
    <col min="1" max="1" width="9" style="57"/>
    <col min="2" max="2" width="15.75" style="57" customWidth="1"/>
    <col min="3" max="7" width="13.625" style="57" customWidth="1"/>
    <col min="8" max="10" width="15.125" style="57" customWidth="1"/>
    <col min="11" max="11" width="3.375" style="57" bestFit="1" customWidth="1"/>
    <col min="12" max="16384" width="9" style="57"/>
  </cols>
  <sheetData>
    <row r="1" spans="1:10" ht="27" customHeight="1" x14ac:dyDescent="0.15">
      <c r="A1" s="56" t="s">
        <v>187</v>
      </c>
      <c r="I1" s="67"/>
      <c r="J1" s="68"/>
    </row>
    <row r="2" spans="1:10" ht="29.25" customHeight="1" x14ac:dyDescent="0.15">
      <c r="A2" s="81" t="s">
        <v>159</v>
      </c>
    </row>
    <row r="3" spans="1:10" ht="29.25" customHeight="1" thickBot="1" x14ac:dyDescent="0.2">
      <c r="A3" s="81" t="s">
        <v>160</v>
      </c>
    </row>
    <row r="4" spans="1:10" ht="15.75" customHeight="1" thickTop="1" x14ac:dyDescent="0.15">
      <c r="A4" s="58" t="s">
        <v>106</v>
      </c>
      <c r="B4" s="59"/>
      <c r="C4" s="59"/>
      <c r="D4" s="59"/>
      <c r="E4" s="59"/>
      <c r="F4" s="59"/>
      <c r="G4" s="59"/>
      <c r="H4" s="59"/>
      <c r="I4" s="64"/>
    </row>
    <row r="5" spans="1:10" ht="15.75" customHeight="1" x14ac:dyDescent="0.15">
      <c r="A5" s="60" t="s">
        <v>190</v>
      </c>
      <c r="B5" s="61"/>
      <c r="C5" s="61"/>
      <c r="D5" s="61"/>
      <c r="E5" s="61"/>
      <c r="F5" s="61"/>
      <c r="G5" s="61"/>
      <c r="H5" s="61"/>
      <c r="I5" s="65"/>
    </row>
    <row r="6" spans="1:10" ht="15.75" customHeight="1" x14ac:dyDescent="0.15">
      <c r="A6" s="60" t="s">
        <v>107</v>
      </c>
      <c r="B6" s="61"/>
      <c r="C6" s="61"/>
      <c r="D6" s="61"/>
      <c r="E6" s="61"/>
      <c r="F6" s="61"/>
      <c r="G6" s="61"/>
      <c r="H6" s="61"/>
      <c r="I6" s="65"/>
    </row>
    <row r="7" spans="1:10" ht="15.75" customHeight="1" x14ac:dyDescent="0.15">
      <c r="A7" s="60" t="s">
        <v>134</v>
      </c>
      <c r="B7" s="61"/>
      <c r="C7" s="61"/>
      <c r="D7" s="61"/>
      <c r="E7" s="61"/>
      <c r="F7" s="61"/>
      <c r="G7" s="61"/>
      <c r="H7" s="61"/>
      <c r="I7" s="65"/>
    </row>
    <row r="8" spans="1:10" ht="15.75" customHeight="1" x14ac:dyDescent="0.15">
      <c r="A8" s="60" t="s">
        <v>161</v>
      </c>
      <c r="B8" s="61"/>
      <c r="C8" s="61"/>
      <c r="D8" s="61"/>
      <c r="E8" s="61"/>
      <c r="F8" s="61"/>
      <c r="G8" s="61"/>
      <c r="H8" s="61"/>
      <c r="I8" s="65"/>
    </row>
    <row r="9" spans="1:10" ht="15.75" customHeight="1" thickBot="1" x14ac:dyDescent="0.2">
      <c r="A9" s="62" t="s">
        <v>189</v>
      </c>
      <c r="B9" s="63"/>
      <c r="C9" s="63"/>
      <c r="D9" s="63"/>
      <c r="E9" s="63"/>
      <c r="F9" s="63"/>
      <c r="G9" s="63"/>
      <c r="H9" s="63"/>
      <c r="I9" s="66"/>
    </row>
    <row r="10" spans="1:10" ht="20.25" customHeight="1" thickTop="1" thickBot="1" x14ac:dyDescent="0.2"/>
    <row r="11" spans="1:10" ht="20.25" customHeight="1" thickBot="1" x14ac:dyDescent="0.2">
      <c r="A11" s="94" t="s">
        <v>108</v>
      </c>
      <c r="B11" s="120"/>
      <c r="C11" s="136" t="s">
        <v>133</v>
      </c>
      <c r="D11" s="82"/>
      <c r="E11" s="95" t="s">
        <v>109</v>
      </c>
      <c r="F11" s="85">
        <f>'A-3所要額調書'!J32</f>
        <v>0</v>
      </c>
      <c r="G11" s="83" t="s">
        <v>140</v>
      </c>
      <c r="H11" s="96" t="s">
        <v>132</v>
      </c>
      <c r="I11" s="78">
        <f>'A-3所要額調書'!N32</f>
        <v>0</v>
      </c>
      <c r="J11" s="82" t="s">
        <v>133</v>
      </c>
    </row>
    <row r="12" spans="1:10" ht="20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20.25" customHeight="1" x14ac:dyDescent="0.15">
      <c r="A13" s="280" t="s">
        <v>110</v>
      </c>
      <c r="B13" s="281" t="s">
        <v>111</v>
      </c>
      <c r="C13" s="281"/>
      <c r="D13" s="281"/>
      <c r="E13" s="281"/>
      <c r="F13" s="281"/>
      <c r="G13" s="281"/>
      <c r="H13" s="280" t="s">
        <v>112</v>
      </c>
      <c r="I13" s="280" t="s">
        <v>143</v>
      </c>
      <c r="J13" s="280" t="s">
        <v>113</v>
      </c>
    </row>
    <row r="14" spans="1:10" ht="20.25" customHeight="1" thickBot="1" x14ac:dyDescent="0.2">
      <c r="A14" s="280"/>
      <c r="B14" s="97" t="s">
        <v>114</v>
      </c>
      <c r="C14" s="144" t="s">
        <v>195</v>
      </c>
      <c r="D14" s="97" t="s">
        <v>115</v>
      </c>
      <c r="E14" s="97" t="s">
        <v>116</v>
      </c>
      <c r="F14" s="97" t="s">
        <v>117</v>
      </c>
      <c r="G14" s="97" t="s">
        <v>118</v>
      </c>
      <c r="H14" s="281"/>
      <c r="I14" s="281"/>
      <c r="J14" s="281"/>
    </row>
    <row r="15" spans="1:10" ht="20.25" customHeight="1" x14ac:dyDescent="0.15">
      <c r="A15" s="95" t="s">
        <v>119</v>
      </c>
      <c r="B15" s="121"/>
      <c r="C15" s="130"/>
      <c r="D15" s="122"/>
      <c r="E15" s="122"/>
      <c r="F15" s="122"/>
      <c r="G15" s="123"/>
      <c r="H15" s="79">
        <f>SUM(B15:G15)</f>
        <v>0</v>
      </c>
      <c r="I15" s="80">
        <f>ROUNDDOWN(H15*$B$11,0)</f>
        <v>0</v>
      </c>
      <c r="J15" s="80">
        <f>MIN(I15,$I$11)</f>
        <v>0</v>
      </c>
    </row>
    <row r="16" spans="1:10" ht="20.25" customHeight="1" x14ac:dyDescent="0.15">
      <c r="A16" s="95" t="s">
        <v>120</v>
      </c>
      <c r="B16" s="124"/>
      <c r="C16" s="131"/>
      <c r="D16" s="125"/>
      <c r="E16" s="125"/>
      <c r="F16" s="125"/>
      <c r="G16" s="126"/>
      <c r="H16" s="79">
        <f t="shared" ref="H16:H26" si="0">SUM(B16:G16)</f>
        <v>0</v>
      </c>
      <c r="I16" s="80">
        <f t="shared" ref="I16:I26" si="1">ROUNDDOWN(H16*$B$11,0)</f>
        <v>0</v>
      </c>
      <c r="J16" s="80">
        <f t="shared" ref="J16:J26" si="2">MIN(I16,$I$11)</f>
        <v>0</v>
      </c>
    </row>
    <row r="17" spans="1:10" ht="20.25" customHeight="1" x14ac:dyDescent="0.15">
      <c r="A17" s="95" t="s">
        <v>121</v>
      </c>
      <c r="B17" s="124"/>
      <c r="C17" s="131"/>
      <c r="D17" s="125"/>
      <c r="E17" s="125"/>
      <c r="F17" s="125"/>
      <c r="G17" s="126"/>
      <c r="H17" s="79">
        <f t="shared" si="0"/>
        <v>0</v>
      </c>
      <c r="I17" s="80">
        <f t="shared" si="1"/>
        <v>0</v>
      </c>
      <c r="J17" s="80">
        <f>MIN(I17,$I$11)</f>
        <v>0</v>
      </c>
    </row>
    <row r="18" spans="1:10" ht="20.25" customHeight="1" x14ac:dyDescent="0.15">
      <c r="A18" s="95" t="s">
        <v>122</v>
      </c>
      <c r="B18" s="124"/>
      <c r="C18" s="131"/>
      <c r="D18" s="125"/>
      <c r="E18" s="125"/>
      <c r="F18" s="125"/>
      <c r="G18" s="126"/>
      <c r="H18" s="79">
        <f t="shared" si="0"/>
        <v>0</v>
      </c>
      <c r="I18" s="80">
        <f t="shared" si="1"/>
        <v>0</v>
      </c>
      <c r="J18" s="80">
        <f t="shared" si="2"/>
        <v>0</v>
      </c>
    </row>
    <row r="19" spans="1:10" ht="20.25" customHeight="1" x14ac:dyDescent="0.15">
      <c r="A19" s="95" t="s">
        <v>123</v>
      </c>
      <c r="B19" s="124"/>
      <c r="C19" s="131"/>
      <c r="D19" s="125"/>
      <c r="E19" s="125"/>
      <c r="F19" s="125"/>
      <c r="G19" s="126"/>
      <c r="H19" s="79">
        <f t="shared" si="0"/>
        <v>0</v>
      </c>
      <c r="I19" s="80">
        <f t="shared" si="1"/>
        <v>0</v>
      </c>
      <c r="J19" s="80">
        <f>MIN(I19,$I$11)</f>
        <v>0</v>
      </c>
    </row>
    <row r="20" spans="1:10" ht="20.25" customHeight="1" x14ac:dyDescent="0.15">
      <c r="A20" s="95" t="s">
        <v>124</v>
      </c>
      <c r="B20" s="124"/>
      <c r="C20" s="131"/>
      <c r="D20" s="125"/>
      <c r="E20" s="125"/>
      <c r="F20" s="125"/>
      <c r="G20" s="126"/>
      <c r="H20" s="79">
        <f t="shared" si="0"/>
        <v>0</v>
      </c>
      <c r="I20" s="80">
        <f t="shared" si="1"/>
        <v>0</v>
      </c>
      <c r="J20" s="80">
        <f t="shared" si="2"/>
        <v>0</v>
      </c>
    </row>
    <row r="21" spans="1:10" ht="20.25" customHeight="1" x14ac:dyDescent="0.15">
      <c r="A21" s="95" t="s">
        <v>125</v>
      </c>
      <c r="B21" s="124"/>
      <c r="C21" s="131"/>
      <c r="D21" s="125"/>
      <c r="E21" s="125"/>
      <c r="F21" s="125"/>
      <c r="G21" s="126"/>
      <c r="H21" s="79">
        <f t="shared" si="0"/>
        <v>0</v>
      </c>
      <c r="I21" s="80">
        <f t="shared" si="1"/>
        <v>0</v>
      </c>
      <c r="J21" s="80">
        <f t="shared" si="2"/>
        <v>0</v>
      </c>
    </row>
    <row r="22" spans="1:10" ht="20.25" customHeight="1" x14ac:dyDescent="0.15">
      <c r="A22" s="95" t="s">
        <v>126</v>
      </c>
      <c r="B22" s="124"/>
      <c r="C22" s="131"/>
      <c r="D22" s="125"/>
      <c r="E22" s="125"/>
      <c r="F22" s="125"/>
      <c r="G22" s="126"/>
      <c r="H22" s="79">
        <f t="shared" si="0"/>
        <v>0</v>
      </c>
      <c r="I22" s="80">
        <f t="shared" si="1"/>
        <v>0</v>
      </c>
      <c r="J22" s="80">
        <f t="shared" si="2"/>
        <v>0</v>
      </c>
    </row>
    <row r="23" spans="1:10" ht="20.25" customHeight="1" x14ac:dyDescent="0.15">
      <c r="A23" s="95" t="s">
        <v>127</v>
      </c>
      <c r="B23" s="124"/>
      <c r="C23" s="131"/>
      <c r="D23" s="125"/>
      <c r="E23" s="125"/>
      <c r="F23" s="125"/>
      <c r="G23" s="126"/>
      <c r="H23" s="79">
        <f t="shared" si="0"/>
        <v>0</v>
      </c>
      <c r="I23" s="80">
        <f t="shared" si="1"/>
        <v>0</v>
      </c>
      <c r="J23" s="80">
        <f t="shared" si="2"/>
        <v>0</v>
      </c>
    </row>
    <row r="24" spans="1:10" ht="20.25" customHeight="1" x14ac:dyDescent="0.15">
      <c r="A24" s="95" t="s">
        <v>128</v>
      </c>
      <c r="B24" s="124"/>
      <c r="C24" s="131"/>
      <c r="D24" s="125"/>
      <c r="E24" s="125"/>
      <c r="F24" s="125"/>
      <c r="G24" s="126"/>
      <c r="H24" s="79">
        <f t="shared" si="0"/>
        <v>0</v>
      </c>
      <c r="I24" s="80">
        <f t="shared" si="1"/>
        <v>0</v>
      </c>
      <c r="J24" s="80">
        <f t="shared" si="2"/>
        <v>0</v>
      </c>
    </row>
    <row r="25" spans="1:10" ht="20.25" customHeight="1" x14ac:dyDescent="0.15">
      <c r="A25" s="95" t="s">
        <v>129</v>
      </c>
      <c r="B25" s="124"/>
      <c r="C25" s="131"/>
      <c r="D25" s="125"/>
      <c r="E25" s="125"/>
      <c r="F25" s="125"/>
      <c r="G25" s="126"/>
      <c r="H25" s="79">
        <f t="shared" si="0"/>
        <v>0</v>
      </c>
      <c r="I25" s="80">
        <f t="shared" si="1"/>
        <v>0</v>
      </c>
      <c r="J25" s="80">
        <f t="shared" si="2"/>
        <v>0</v>
      </c>
    </row>
    <row r="26" spans="1:10" ht="20.25" customHeight="1" thickBot="1" x14ac:dyDescent="0.2">
      <c r="A26" s="95" t="s">
        <v>130</v>
      </c>
      <c r="B26" s="127"/>
      <c r="C26" s="132"/>
      <c r="D26" s="128"/>
      <c r="E26" s="128"/>
      <c r="F26" s="128"/>
      <c r="G26" s="129"/>
      <c r="H26" s="79">
        <f t="shared" si="0"/>
        <v>0</v>
      </c>
      <c r="I26" s="80">
        <f t="shared" si="1"/>
        <v>0</v>
      </c>
      <c r="J26" s="80">
        <f t="shared" si="2"/>
        <v>0</v>
      </c>
    </row>
    <row r="27" spans="1:10" ht="12" customHeight="1" x14ac:dyDescent="0.15"/>
    <row r="28" spans="1:10" ht="24.75" customHeight="1" x14ac:dyDescent="0.15">
      <c r="A28" s="284" t="s">
        <v>131</v>
      </c>
      <c r="B28" s="285"/>
      <c r="C28" s="286"/>
      <c r="D28" s="84">
        <f>SUM(J15:J26)</f>
        <v>0</v>
      </c>
      <c r="E28" s="282" t="s">
        <v>157</v>
      </c>
      <c r="F28" s="283"/>
      <c r="G28" s="283"/>
      <c r="H28" s="283"/>
      <c r="I28" s="283"/>
      <c r="J28" s="283"/>
    </row>
  </sheetData>
  <mergeCells count="7">
    <mergeCell ref="A28:C28"/>
    <mergeCell ref="E28:J28"/>
    <mergeCell ref="A13:A14"/>
    <mergeCell ref="B13:G13"/>
    <mergeCell ref="H13:H14"/>
    <mergeCell ref="I13:I14"/>
    <mergeCell ref="J13:J14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</vt:i4>
      </vt:variant>
    </vt:vector>
  </HeadingPairs>
  <TitlesOfParts>
    <vt:vector size="19" baseType="lpstr">
      <vt:lpstr>A-3所要額調書</vt:lpstr>
      <vt:lpstr>A-4収支予算書</vt:lpstr>
      <vt:lpstr>A-5年間サービス費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【例】A-3所要額調書</vt:lpstr>
      <vt:lpstr>【例】A-4収支予算書</vt:lpstr>
      <vt:lpstr>【例】A-5年間サービス費</vt:lpstr>
      <vt:lpstr>'【例】A-3所要額調書'!Print_Area</vt:lpstr>
      <vt:lpstr>'【例】A-4収支予算書'!Print_Area</vt:lpstr>
      <vt:lpstr>'A-3所要額調書'!Print_Area</vt:lpstr>
      <vt:lpstr>'A-4収支予算書'!Print_Area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清川　直哉</dc:creator>
  <cp:lastModifiedBy>User</cp:lastModifiedBy>
  <cp:lastPrinted>2025-01-16T11:01:31Z</cp:lastPrinted>
  <dcterms:created xsi:type="dcterms:W3CDTF">2009-10-02T01:54:37Z</dcterms:created>
  <dcterms:modified xsi:type="dcterms:W3CDTF">2025-03-27T04:22:27Z</dcterms:modified>
</cp:coreProperties>
</file>