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95" yWindow="285" windowWidth="16155" windowHeight="7350"/>
  </bookViews>
  <sheets>
    <sheet name="日割り計算比較表" sheetId="9" r:id="rId1"/>
  </sheets>
  <definedNames>
    <definedName name="_xlnm._FilterDatabase" localSheetId="0" hidden="1">日割り計算比較表!$A$16:$H$30</definedName>
    <definedName name="_xlnm.Print_Area" localSheetId="0">日割り計算比較表!$A$1:$O$32</definedName>
  </definedNames>
  <calcPr calcId="162913"/>
</workbook>
</file>

<file path=xl/calcChain.xml><?xml version="1.0" encoding="utf-8"?>
<calcChain xmlns="http://schemas.openxmlformats.org/spreadsheetml/2006/main">
  <c r="I8" i="9" l="1"/>
  <c r="H6" i="9"/>
  <c r="U5" i="9"/>
  <c r="U7" i="9"/>
  <c r="L6" i="9"/>
  <c r="E20" i="9"/>
  <c r="E22" i="9"/>
  <c r="C26" i="9"/>
  <c r="B26" i="9"/>
  <c r="B15" i="9"/>
  <c r="D30" i="9"/>
  <c r="E28" i="9"/>
  <c r="E27" i="9"/>
  <c r="E29" i="9"/>
  <c r="E26" i="9"/>
  <c r="E30" i="9"/>
  <c r="I11" i="9"/>
  <c r="I14" i="9"/>
  <c r="M10" i="9"/>
  <c r="M11" i="9"/>
  <c r="M13" i="9"/>
  <c r="U10" i="9"/>
  <c r="I12" i="9"/>
  <c r="I10" i="9"/>
  <c r="I13" i="9"/>
</calcChain>
</file>

<file path=xl/comments1.xml><?xml version="1.0" encoding="utf-8"?>
<comments xmlns="http://schemas.openxmlformats.org/spreadsheetml/2006/main">
  <authors>
    <author>user</author>
  </authors>
  <commentList>
    <comment ref="C3" authorId="0">
      <text>
        <r>
          <rPr>
            <sz val="12"/>
            <color indexed="81"/>
            <rFont val="ＭＳ Ｐゴシック"/>
            <family val="3"/>
            <charset val="128"/>
          </rPr>
          <t>青い部分に入力してください。</t>
        </r>
      </text>
    </comment>
  </commentList>
</comments>
</file>

<file path=xl/sharedStrings.xml><?xml version="1.0" encoding="utf-8"?>
<sst xmlns="http://schemas.openxmlformats.org/spreadsheetml/2006/main" count="55" uniqueCount="43">
  <si>
    <t>宿舎の所在地</t>
  </si>
  <si>
    <t>種別</t>
    <rPh sb="0" eb="2">
      <t>シュベツ</t>
    </rPh>
    <phoneticPr fontId="1"/>
  </si>
  <si>
    <t>賃借料</t>
    <rPh sb="0" eb="3">
      <t>チンシャクリョウ</t>
    </rPh>
    <phoneticPr fontId="1"/>
  </si>
  <si>
    <t>共益費（管理費）</t>
    <rPh sb="0" eb="3">
      <t>キョウエキヒ</t>
    </rPh>
    <rPh sb="4" eb="7">
      <t>カンリヒ</t>
    </rPh>
    <phoneticPr fontId="1"/>
  </si>
  <si>
    <t>氏名</t>
    <phoneticPr fontId="1"/>
  </si>
  <si>
    <t>（住所）</t>
    <phoneticPr fontId="1"/>
  </si>
  <si>
    <t>計</t>
    <rPh sb="0" eb="1">
      <t>ケイ</t>
    </rPh>
    <phoneticPr fontId="1"/>
  </si>
  <si>
    <t>単価/月額</t>
    <rPh sb="0" eb="2">
      <t>タンカ</t>
    </rPh>
    <rPh sb="3" eb="4">
      <t>ツキ</t>
    </rPh>
    <rPh sb="4" eb="5">
      <t>ガク</t>
    </rPh>
    <phoneticPr fontId="1"/>
  </si>
  <si>
    <t>礼金等</t>
    <rPh sb="0" eb="2">
      <t>レイキン</t>
    </rPh>
    <rPh sb="2" eb="3">
      <t>トウ</t>
    </rPh>
    <phoneticPr fontId="1"/>
  </si>
  <si>
    <t>本人負担額</t>
    <rPh sb="0" eb="2">
      <t>ホンニン</t>
    </rPh>
    <rPh sb="2" eb="4">
      <t>フタン</t>
    </rPh>
    <rPh sb="4" eb="5">
      <t>ガク</t>
    </rPh>
    <phoneticPr fontId="2"/>
  </si>
  <si>
    <t>本人負担額</t>
    <rPh sb="0" eb="2">
      <t>ホンニン</t>
    </rPh>
    <rPh sb="2" eb="4">
      <t>フタン</t>
    </rPh>
    <rPh sb="4" eb="5">
      <t>ガク</t>
    </rPh>
    <phoneticPr fontId="1"/>
  </si>
  <si>
    <t>居住期間</t>
    <rPh sb="0" eb="2">
      <t>キョジュウ</t>
    </rPh>
    <rPh sb="2" eb="4">
      <t>キカン</t>
    </rPh>
    <phoneticPr fontId="2"/>
  </si>
  <si>
    <t>～</t>
    <phoneticPr fontId="2"/>
  </si>
  <si>
    <t>居住日数</t>
    <rPh sb="0" eb="2">
      <t>キョジュウ</t>
    </rPh>
    <rPh sb="2" eb="4">
      <t>ニッスウ</t>
    </rPh>
    <phoneticPr fontId="2"/>
  </si>
  <si>
    <t>日数</t>
    <rPh sb="0" eb="2">
      <t>ニッスウ</t>
    </rPh>
    <phoneticPr fontId="2"/>
  </si>
  <si>
    <t>【第2号様式】</t>
    <rPh sb="1" eb="2">
      <t>ダイ</t>
    </rPh>
    <rPh sb="3" eb="4">
      <t>ゴウ</t>
    </rPh>
    <rPh sb="4" eb="6">
      <t>ヨウシキ</t>
    </rPh>
    <phoneticPr fontId="1"/>
  </si>
  <si>
    <t>共益費（管理費）</t>
    <phoneticPr fontId="2"/>
  </si>
  <si>
    <t>法人負担計</t>
    <rPh sb="0" eb="2">
      <t>ホウジン</t>
    </rPh>
    <rPh sb="2" eb="4">
      <t>フタン</t>
    </rPh>
    <rPh sb="4" eb="5">
      <t>ケイ</t>
    </rPh>
    <phoneticPr fontId="1"/>
  </si>
  <si>
    <t>低い金額</t>
    <rPh sb="0" eb="1">
      <t>ヒク</t>
    </rPh>
    <rPh sb="2" eb="4">
      <t>キンガク</t>
    </rPh>
    <phoneticPr fontId="2"/>
  </si>
  <si>
    <t>当該月支払額</t>
    <phoneticPr fontId="2"/>
  </si>
  <si>
    <t>日割り額</t>
    <phoneticPr fontId="2"/>
  </si>
  <si>
    <t>①実支払額</t>
    <rPh sb="1" eb="2">
      <t>ジツ</t>
    </rPh>
    <phoneticPr fontId="1"/>
  </si>
  <si>
    <t>②日割り額</t>
    <phoneticPr fontId="1"/>
  </si>
  <si>
    <t>礼金・更新料</t>
    <rPh sb="3" eb="6">
      <t>コウシンリョウ</t>
    </rPh>
    <phoneticPr fontId="2"/>
  </si>
  <si>
    <t>契約書上の
単価/月額</t>
    <rPh sb="0" eb="3">
      <t>ケイヤクショ</t>
    </rPh>
    <rPh sb="3" eb="4">
      <t>ジョウ</t>
    </rPh>
    <rPh sb="6" eb="8">
      <t>タンカ</t>
    </rPh>
    <rPh sb="9" eb="10">
      <t>ツキ</t>
    </rPh>
    <rPh sb="10" eb="11">
      <t>ガク</t>
    </rPh>
    <phoneticPr fontId="2"/>
  </si>
  <si>
    <t>分の実支払額</t>
    <phoneticPr fontId="2"/>
  </si>
  <si>
    <t>◎</t>
    <phoneticPr fontId="2"/>
  </si>
  <si>
    <t>礼金等（月割）</t>
    <rPh sb="0" eb="2">
      <t>レイキン</t>
    </rPh>
    <rPh sb="2" eb="3">
      <t>トウ</t>
    </rPh>
    <rPh sb="4" eb="6">
      <t>ツキワリ</t>
    </rPh>
    <phoneticPr fontId="1"/>
  </si>
  <si>
    <t>礼金・更新料の月額</t>
    <rPh sb="0" eb="2">
      <t>レイキン</t>
    </rPh>
    <rPh sb="3" eb="6">
      <t>コウシンリョウ</t>
    </rPh>
    <rPh sb="7" eb="8">
      <t>ツキ</t>
    </rPh>
    <rPh sb="8" eb="9">
      <t>ガク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</si>
  <si>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</si>
  <si>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</si>
  <si>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</si>
  <si>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28年</t>
    <rPh sb="2" eb="3">
      <t>ネン</t>
    </rPh>
    <phoneticPr fontId="2"/>
  </si>
  <si>
    <t>年度　習志野市保育士等宿舎借り上げ支援事業　日割り額・実支払額比較計算表</t>
    <rPh sb="3" eb="7">
      <t>ナラシノシ</t>
    </rPh>
    <rPh sb="10" eb="11">
      <t>トウ</t>
    </rPh>
    <rPh sb="22" eb="24">
      <t>ヒワ</t>
    </rPh>
    <rPh sb="25" eb="26">
      <t>ガク</t>
    </rPh>
    <rPh sb="27" eb="28">
      <t>ジツ</t>
    </rPh>
    <rPh sb="28" eb="30">
      <t>シハライ</t>
    </rPh>
    <rPh sb="30" eb="31">
      <t>ガク</t>
    </rPh>
    <rPh sb="31" eb="33">
      <t>ヒカク</t>
    </rPh>
    <rPh sb="33" eb="35">
      <t>ケイサン</t>
    </rPh>
    <rPh sb="35" eb="36">
      <t>ヒョウ</t>
    </rPh>
    <phoneticPr fontId="1"/>
  </si>
  <si>
    <t>種別</t>
    <rPh sb="0" eb="2">
      <t>シュベツ</t>
    </rPh>
    <phoneticPr fontId="2"/>
  </si>
  <si>
    <t>金額</t>
    <rPh sb="0" eb="2">
      <t>キンガク</t>
    </rPh>
    <phoneticPr fontId="2"/>
  </si>
  <si>
    <t>月額基準額(A)</t>
    <rPh sb="0" eb="2">
      <t>ゲツガク</t>
    </rPh>
    <rPh sb="2" eb="4">
      <t>キジュン</t>
    </rPh>
    <rPh sb="4" eb="5">
      <t>ガク</t>
    </rPh>
    <phoneticPr fontId="2"/>
  </si>
  <si>
    <t>補助基準額
(B)=(A)×3/4</t>
    <rPh sb="0" eb="2">
      <t>ホジョ</t>
    </rPh>
    <rPh sb="2" eb="4">
      <t>キジュン</t>
    </rPh>
    <rPh sb="4" eb="5">
      <t>ガク</t>
    </rPh>
    <phoneticPr fontId="2"/>
  </si>
  <si>
    <t>事業者負担額
(C)=(A)-(B)</t>
    <rPh sb="0" eb="3">
      <t>ジギョウシャ</t>
    </rPh>
    <rPh sb="3" eb="5">
      <t>フタン</t>
    </rPh>
    <rPh sb="5" eb="6">
      <t>ガク</t>
    </rPh>
    <phoneticPr fontId="2"/>
  </si>
  <si>
    <t>令和</t>
    <rPh sb="0" eb="2">
      <t>レイワ</t>
    </rPh>
    <phoneticPr fontId="1"/>
  </si>
  <si>
    <t>令和</t>
    <rPh sb="0" eb="2">
      <t>レイワ</t>
    </rPh>
    <phoneticPr fontId="2"/>
  </si>
  <si>
    <t>○○　○○</t>
    <phoneticPr fontId="2"/>
  </si>
  <si>
    <t>習志野市○○町○丁目○-○　   ○○ハイツ○○号</t>
    <rPh sb="0" eb="4">
      <t>ナラシノシ</t>
    </rPh>
    <rPh sb="6" eb="7">
      <t>マチ</t>
    </rPh>
    <rPh sb="8" eb="9">
      <t>チョウ</t>
    </rPh>
    <rPh sb="9" eb="10">
      <t>メ</t>
    </rPh>
    <rPh sb="24" eb="2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</si>
</sst>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00&quot;円&quot;"/>
    <numFmt numFmtId="177" formatCode="#,##0&quot;円&quot;"/>
    <numFmt numFmtId="178" formatCode="0&quot;月&quot;"/>
    <numFmt numFmtId="179" formatCode="0&quot;日&quot;"/>
    <numFmt numFmtId="180" formatCode="0&quot;月&quot;&quot;記&quot;&quot;載&quot;&quot;内&quot;&quot;容&quot;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0" xfId="0" applyAlignment="1" applyProtection="1">
      <alignment horizontal="right" vertical="center" shrinkToFit="1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176" fontId="9" fillId="0" borderId="0" xfId="1" applyNumberFormat="1" applyFont="1" applyBorder="1" applyAlignment="1" applyProtection="1">
      <alignment vertical="center"/>
    </xf>
    <xf numFmtId="178" fontId="7" fillId="0" borderId="0" xfId="0" applyNumberFormat="1" applyFont="1" applyProtection="1">
      <alignment vertical="center"/>
    </xf>
    <xf numFmtId="178" fontId="10" fillId="3" borderId="1" xfId="0" applyNumberFormat="1" applyFont="1" applyFill="1" applyBorder="1" applyAlignment="1" applyProtection="1">
      <alignment vertical="center"/>
    </xf>
    <xf numFmtId="0" fontId="7" fillId="0" borderId="1" xfId="0" applyFont="1" applyBorder="1" applyProtection="1">
      <alignment vertical="center"/>
    </xf>
    <xf numFmtId="0" fontId="8" fillId="0" borderId="2" xfId="0" applyFont="1" applyBorder="1" applyAlignment="1" applyProtection="1">
      <alignment horizontal="center" vertical="center" shrinkToFit="1"/>
    </xf>
    <xf numFmtId="0" fontId="0" fillId="3" borderId="3" xfId="0" applyFont="1" applyFill="1" applyBorder="1" applyAlignment="1" applyProtection="1">
      <alignment horizontal="center" vertical="center"/>
    </xf>
    <xf numFmtId="178" fontId="10" fillId="3" borderId="3" xfId="0" applyNumberFormat="1" applyFont="1" applyFill="1" applyBorder="1" applyAlignment="1" applyProtection="1">
      <alignment vertical="center"/>
    </xf>
    <xf numFmtId="176" fontId="9" fillId="0" borderId="2" xfId="1" applyNumberFormat="1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 shrinkToFit="1"/>
    </xf>
    <xf numFmtId="0" fontId="10" fillId="0" borderId="0" xfId="0" applyFont="1" applyAlignment="1" applyProtection="1">
      <alignment vertical="center"/>
    </xf>
    <xf numFmtId="179" fontId="6" fillId="0" borderId="1" xfId="0" applyNumberFormat="1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</xf>
    <xf numFmtId="176" fontId="13" fillId="0" borderId="0" xfId="1" applyNumberFormat="1" applyFont="1" applyBorder="1" applyAlignment="1" applyProtection="1">
      <alignment horizontal="right" vertical="center" shrinkToFit="1"/>
    </xf>
    <xf numFmtId="0" fontId="14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176" fontId="7" fillId="0" borderId="0" xfId="0" applyNumberFormat="1" applyFont="1" applyBorder="1" applyAlignment="1" applyProtection="1">
      <alignment horizontal="right" vertical="center" shrinkToFit="1"/>
    </xf>
    <xf numFmtId="178" fontId="5" fillId="0" borderId="6" xfId="0" applyNumberFormat="1" applyFont="1" applyBorder="1" applyAlignment="1" applyProtection="1">
      <alignment horizontal="right" vertical="center"/>
    </xf>
    <xf numFmtId="178" fontId="15" fillId="0" borderId="6" xfId="0" applyNumberFormat="1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176" fontId="16" fillId="0" borderId="0" xfId="1" applyNumberFormat="1" applyFont="1" applyBorder="1" applyAlignment="1" applyProtection="1">
      <alignment horizontal="center" vertical="center" shrinkToFit="1"/>
    </xf>
    <xf numFmtId="176" fontId="7" fillId="0" borderId="8" xfId="0" applyNumberFormat="1" applyFont="1" applyBorder="1" applyAlignment="1" applyProtection="1">
      <alignment horizontal="center" vertical="center" shrinkToFit="1"/>
    </xf>
    <xf numFmtId="176" fontId="7" fillId="0" borderId="0" xfId="1" applyNumberFormat="1" applyFont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horizontal="center" vertical="center" shrinkToFit="1"/>
    </xf>
    <xf numFmtId="177" fontId="7" fillId="3" borderId="10" xfId="0" applyNumberFormat="1" applyFont="1" applyFill="1" applyBorder="1" applyProtection="1">
      <alignment vertical="center"/>
    </xf>
    <xf numFmtId="0" fontId="7" fillId="0" borderId="9" xfId="0" applyFont="1" applyBorder="1" applyAlignment="1" applyProtection="1">
      <alignment horizontal="center" vertical="center" shrinkToFit="1"/>
    </xf>
    <xf numFmtId="176" fontId="0" fillId="0" borderId="0" xfId="0" applyNumberFormat="1" applyFont="1" applyBorder="1" applyAlignment="1" applyProtection="1">
      <alignment horizontal="center" vertical="center" wrapText="1"/>
    </xf>
    <xf numFmtId="176" fontId="7" fillId="0" borderId="11" xfId="0" applyNumberFormat="1" applyFont="1" applyBorder="1" applyProtection="1">
      <alignment vertical="center"/>
    </xf>
    <xf numFmtId="0" fontId="7" fillId="0" borderId="12" xfId="0" applyFont="1" applyBorder="1" applyAlignment="1" applyProtection="1">
      <alignment horizontal="center" vertical="center" shrinkToFit="1"/>
    </xf>
    <xf numFmtId="176" fontId="7" fillId="0" borderId="13" xfId="0" applyNumberFormat="1" applyFont="1" applyBorder="1" applyAlignment="1" applyProtection="1">
      <alignment horizontal="right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49" fontId="7" fillId="0" borderId="14" xfId="0" applyNumberFormat="1" applyFont="1" applyBorder="1" applyAlignment="1" applyProtection="1">
      <alignment horizontal="justify" vertical="center" wrapText="1" shrinkToFit="1"/>
    </xf>
    <xf numFmtId="176" fontId="7" fillId="0" borderId="14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Protection="1">
      <alignment vertical="center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6" xfId="0" applyFont="1" applyBorder="1" applyAlignment="1" applyProtection="1">
      <alignment horizontal="center" vertical="center"/>
    </xf>
    <xf numFmtId="176" fontId="7" fillId="3" borderId="4" xfId="0" applyNumberFormat="1" applyFont="1" applyFill="1" applyBorder="1" applyAlignment="1" applyProtection="1">
      <alignment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176" fontId="7" fillId="3" borderId="17" xfId="0" applyNumberFormat="1" applyFont="1" applyFill="1" applyBorder="1" applyAlignment="1" applyProtection="1">
      <alignment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0" fillId="2" borderId="0" xfId="0" applyFill="1" applyAlignment="1" applyProtection="1">
      <alignment horizontal="center" vertical="center"/>
      <protection locked="0"/>
    </xf>
    <xf numFmtId="178" fontId="10" fillId="2" borderId="18" xfId="0" applyNumberFormat="1" applyFont="1" applyFill="1" applyBorder="1" applyAlignment="1" applyProtection="1">
      <alignment vertical="center"/>
      <protection locked="0"/>
    </xf>
    <xf numFmtId="179" fontId="10" fillId="2" borderId="3" xfId="0" applyNumberFormat="1" applyFont="1" applyFill="1" applyBorder="1" applyAlignment="1" applyProtection="1">
      <alignment vertical="center"/>
      <protection locked="0"/>
    </xf>
    <xf numFmtId="179" fontId="10" fillId="2" borderId="19" xfId="0" applyNumberFormat="1" applyFont="1" applyFill="1" applyBorder="1" applyAlignment="1" applyProtection="1">
      <alignment vertical="center"/>
      <protection locked="0"/>
    </xf>
    <xf numFmtId="176" fontId="0" fillId="2" borderId="4" xfId="0" applyNumberFormat="1" applyFont="1" applyFill="1" applyBorder="1" applyAlignment="1" applyProtection="1">
      <alignment vertical="center"/>
      <protection locked="0"/>
    </xf>
    <xf numFmtId="176" fontId="0" fillId="2" borderId="5" xfId="0" applyNumberFormat="1" applyFont="1" applyFill="1" applyBorder="1" applyAlignment="1" applyProtection="1">
      <alignment vertical="center"/>
      <protection locked="0"/>
    </xf>
    <xf numFmtId="176" fontId="0" fillId="2" borderId="1" xfId="0" applyNumberFormat="1" applyFont="1" applyFill="1" applyBorder="1" applyAlignment="1" applyProtection="1">
      <alignment vertical="center"/>
      <protection locked="0"/>
    </xf>
    <xf numFmtId="177" fontId="7" fillId="2" borderId="20" xfId="0" applyNumberFormat="1" applyFont="1" applyFill="1" applyBorder="1" applyProtection="1">
      <alignment vertical="center"/>
      <protection locked="0"/>
    </xf>
    <xf numFmtId="177" fontId="7" fillId="2" borderId="10" xfId="0" applyNumberFormat="1" applyFont="1" applyFill="1" applyBorder="1" applyProtection="1">
      <alignment vertical="center"/>
      <protection locked="0"/>
    </xf>
    <xf numFmtId="0" fontId="7" fillId="0" borderId="0" xfId="0" applyFont="1" applyFill="1" applyBorder="1" applyProtection="1">
      <alignment vertical="center"/>
    </xf>
    <xf numFmtId="176" fontId="7" fillId="0" borderId="0" xfId="0" applyNumberFormat="1" applyFont="1" applyFill="1" applyBorder="1" applyProtection="1">
      <alignment vertical="center"/>
    </xf>
    <xf numFmtId="176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vertical="center"/>
    </xf>
    <xf numFmtId="176" fontId="17" fillId="3" borderId="21" xfId="0" applyNumberFormat="1" applyFont="1" applyFill="1" applyBorder="1" applyAlignment="1" applyProtection="1">
      <alignment horizontal="center" vertical="center" shrinkToFit="1"/>
    </xf>
    <xf numFmtId="176" fontId="17" fillId="3" borderId="22" xfId="0" applyNumberFormat="1" applyFont="1" applyFill="1" applyBorder="1" applyAlignment="1" applyProtection="1">
      <alignment horizontal="center" vertical="center" shrinkToFit="1"/>
    </xf>
    <xf numFmtId="176" fontId="17" fillId="3" borderId="11" xfId="0" applyNumberFormat="1" applyFont="1" applyFill="1" applyBorder="1" applyAlignment="1" applyProtection="1">
      <alignment horizontal="center" vertical="center" shrinkToFit="1"/>
    </xf>
    <xf numFmtId="0" fontId="17" fillId="3" borderId="0" xfId="0" applyFont="1" applyFill="1" applyBorder="1" applyAlignment="1" applyProtection="1">
      <alignment horizontal="center" vertical="center"/>
    </xf>
    <xf numFmtId="176" fontId="17" fillId="3" borderId="0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 shrinkToFit="1"/>
    </xf>
    <xf numFmtId="176" fontId="7" fillId="0" borderId="0" xfId="0" applyNumberFormat="1" applyFont="1" applyBorder="1" applyAlignment="1" applyProtection="1">
      <alignment vertical="center" shrinkToFit="1"/>
    </xf>
    <xf numFmtId="0" fontId="7" fillId="4" borderId="23" xfId="0" applyFont="1" applyFill="1" applyBorder="1" applyAlignment="1" applyProtection="1">
      <alignment horizontal="center" vertical="center" shrinkToFit="1"/>
    </xf>
    <xf numFmtId="0" fontId="7" fillId="4" borderId="24" xfId="0" applyFont="1" applyFill="1" applyBorder="1" applyAlignment="1" applyProtection="1">
      <alignment horizontal="center" vertical="center" shrinkToFit="1"/>
    </xf>
    <xf numFmtId="0" fontId="7" fillId="4" borderId="25" xfId="0" applyFont="1" applyFill="1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4" borderId="26" xfId="0" applyFont="1" applyFill="1" applyBorder="1" applyAlignment="1" applyProtection="1">
      <alignment horizontal="center" vertical="center" wrapText="1" shrinkToFit="1"/>
    </xf>
    <xf numFmtId="176" fontId="7" fillId="0" borderId="27" xfId="0" applyNumberFormat="1" applyFont="1" applyFill="1" applyBorder="1" applyAlignment="1" applyProtection="1">
      <alignment vertical="center" wrapText="1" shrinkToFit="1"/>
    </xf>
    <xf numFmtId="0" fontId="7" fillId="0" borderId="14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left" vertical="center" shrinkToFit="1"/>
    </xf>
    <xf numFmtId="0" fontId="8" fillId="0" borderId="0" xfId="0" applyFont="1" applyFill="1" applyAlignment="1" applyProtection="1">
      <alignment horizontal="right" vertical="center" shrinkToFit="1"/>
    </xf>
    <xf numFmtId="0" fontId="10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vertical="center"/>
    </xf>
    <xf numFmtId="180" fontId="12" fillId="0" borderId="0" xfId="0" applyNumberFormat="1" applyFont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wrapText="1" shrinkToFit="1"/>
    </xf>
    <xf numFmtId="0" fontId="7" fillId="0" borderId="29" xfId="0" applyFont="1" applyBorder="1" applyAlignment="1" applyProtection="1">
      <alignment horizontal="center" vertical="center" wrapText="1" shrinkToFi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" xfId="0" applyNumberFormat="1" applyFont="1" applyFill="1" applyBorder="1" applyAlignment="1" applyProtection="1">
      <alignment horizontal="justify" vertical="center" wrapText="1" shrinkToFit="1"/>
      <protection locked="0"/>
    </xf>
    <xf numFmtId="49" fontId="7" fillId="2" borderId="20" xfId="0" applyNumberFormat="1" applyFont="1" applyFill="1" applyBorder="1" applyAlignment="1" applyProtection="1">
      <alignment horizontal="justify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shrinkToFit="1"/>
    </xf>
    <xf numFmtId="179" fontId="10" fillId="3" borderId="3" xfId="0" applyNumberFormat="1" applyFont="1" applyFill="1" applyBorder="1" applyAlignment="1" applyProtection="1">
      <alignment horizontal="center" vertical="center"/>
    </xf>
    <xf numFmtId="179" fontId="10" fillId="3" borderId="19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textRotation="255" shrinkToFit="1"/>
    </xf>
    <xf numFmtId="0" fontId="7" fillId="0" borderId="20" xfId="0" applyFont="1" applyBorder="1" applyAlignment="1" applyProtection="1">
      <alignment horizontal="center" vertical="center" textRotation="255" shrinkToFit="1"/>
    </xf>
    <xf numFmtId="0" fontId="7" fillId="0" borderId="30" xfId="0" applyFont="1" applyBorder="1" applyAlignment="1" applyProtection="1">
      <alignment horizontal="center" vertical="center" textRotation="255" shrinkToFit="1"/>
    </xf>
    <xf numFmtId="0" fontId="7" fillId="3" borderId="1" xfId="0" applyFont="1" applyFill="1" applyBorder="1" applyAlignment="1" applyProtection="1">
      <alignment horizontal="center" vertical="center" shrinkToFi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7" fillId="3" borderId="20" xfId="0" applyNumberFormat="1" applyFont="1" applyFill="1" applyBorder="1" applyAlignment="1" applyProtection="1">
      <alignment horizontal="center" vertical="center" wrapText="1"/>
    </xf>
    <xf numFmtId="0" fontId="7" fillId="3" borderId="30" xfId="0" applyNumberFormat="1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/>
    </xf>
    <xf numFmtId="0" fontId="7" fillId="4" borderId="31" xfId="0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32" xfId="0" applyFont="1" applyFill="1" applyBorder="1" applyAlignment="1" applyProtection="1">
      <alignment horizontal="center" vertical="center" wrapText="1"/>
    </xf>
    <xf numFmtId="0" fontId="7" fillId="4" borderId="33" xfId="0" applyFont="1" applyFill="1" applyBorder="1" applyAlignment="1" applyProtection="1">
      <alignment horizontal="center" vertical="center" wrapText="1"/>
    </xf>
    <xf numFmtId="0" fontId="7" fillId="4" borderId="34" xfId="0" applyFont="1" applyFill="1" applyBorder="1" applyAlignment="1" applyProtection="1">
      <alignment horizontal="center" vertical="center"/>
    </xf>
    <xf numFmtId="0" fontId="7" fillId="4" borderId="35" xfId="0" applyFont="1" applyFill="1" applyBorder="1" applyAlignment="1" applyProtection="1">
      <alignment horizontal="center" vertical="center"/>
    </xf>
    <xf numFmtId="176" fontId="7" fillId="0" borderId="21" xfId="1" applyNumberFormat="1" applyFont="1" applyBorder="1" applyAlignment="1" applyProtection="1">
      <alignment horizontal="right" vertical="center"/>
    </xf>
    <xf numFmtId="176" fontId="7" fillId="0" borderId="36" xfId="1" applyNumberFormat="1" applyFont="1" applyBorder="1" applyAlignment="1" applyProtection="1">
      <alignment horizontal="right" vertical="center"/>
    </xf>
    <xf numFmtId="176" fontId="7" fillId="0" borderId="21" xfId="0" applyNumberFormat="1" applyFont="1" applyBorder="1" applyAlignment="1" applyProtection="1">
      <alignment horizontal="right" vertical="center"/>
    </xf>
    <xf numFmtId="176" fontId="7" fillId="0" borderId="37" xfId="0" applyNumberFormat="1" applyFont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477954</xdr:colOff>
      <xdr:row>22</xdr:row>
      <xdr:rowOff>285750</xdr:rowOff>
    </xdr:from>
    <xdr:to>
      <xdr:col>8</xdr:col>
      <xdr:colOff>0</xdr:colOff>
      <xdr:row>22</xdr:row>
      <xdr:rowOff>292100</xdr:rowOff>
    </xdr:to>
    <xdr:cxnSp macro="">
      <xdr:nvCxnSpPr>
        <xdr:cNvPr id="2" name="直線コネクタ 1"/>
        <xdr:cNvCxnSpPr>
          <a:stCxn id="8" idx="1"/>
        </xdr:cNvCxnSpPr>
      </xdr:nvCxnSpPr>
      <xdr:spPr>
        <a:xfrm flipV="1">
          <a:off x="5335704" y="8150679"/>
          <a:ext cx="2665296" cy="635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490884</xdr:colOff>
      <xdr:row>31</xdr:row>
      <xdr:rowOff>101601</xdr:rowOff>
    </xdr:from>
    <xdr:to>
      <xdr:col>8</xdr:col>
      <xdr:colOff>0</xdr:colOff>
      <xdr:row>31</xdr:row>
      <xdr:rowOff>108857</xdr:rowOff>
    </xdr:to>
    <xdr:cxnSp macro="">
      <xdr:nvCxnSpPr>
        <xdr:cNvPr id="3" name="直線コネクタ 2"/>
        <xdr:cNvCxnSpPr>
          <a:stCxn id="9" idx="1"/>
        </xdr:cNvCxnSpPr>
      </xdr:nvCxnSpPr>
      <xdr:spPr>
        <a:xfrm>
          <a:off x="5348634" y="10633530"/>
          <a:ext cx="2652366" cy="7256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</xdr:colOff>
      <xdr:row>14</xdr:row>
      <xdr:rowOff>27214</xdr:rowOff>
    </xdr:from>
    <xdr:to>
      <xdr:col>8</xdr:col>
      <xdr:colOff>13607</xdr:colOff>
      <xdr:row>31</xdr:row>
      <xdr:rowOff>100693</xdr:rowOff>
    </xdr:to>
    <xdr:cxnSp macro="">
      <xdr:nvCxnSpPr>
        <xdr:cNvPr id="4" name="直線矢印コネクタ 3"/>
        <xdr:cNvCxnSpPr/>
      </xdr:nvCxnSpPr>
      <xdr:spPr>
        <a:xfrm flipV="1">
          <a:off x="8259541" y="5197928"/>
          <a:ext cx="13602" cy="5434694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25400</xdr:colOff>
      <xdr:row>22</xdr:row>
      <xdr:rowOff>25400</xdr:rowOff>
    </xdr:from>
    <xdr:to>
      <xdr:col>4</xdr:col>
      <xdr:colOff>914400</xdr:colOff>
      <xdr:row>22</xdr:row>
      <xdr:rowOff>292100</xdr:rowOff>
    </xdr:to>
    <xdr:sp macro="" textlink="">
      <xdr:nvSpPr>
        <xdr:cNvPr id="8" name="右中かっこ 7"/>
        <xdr:cNvSpPr/>
      </xdr:nvSpPr>
      <xdr:spPr>
        <a:xfrm rot="5400000">
          <a:off x="4400550" y="7258050"/>
          <a:ext cx="266700" cy="889000"/>
        </a:xfrm>
        <a:prstGeom prst="rightBrace">
          <a:avLst>
            <a:gd name="adj1" fmla="val 11280"/>
            <a:gd name="adj2" fmla="val 49094"/>
          </a:avLst>
        </a:prstGeom>
        <a:noFill/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25400</xdr:colOff>
      <xdr:row>30</xdr:row>
      <xdr:rowOff>12700</xdr:rowOff>
    </xdr:from>
    <xdr:to>
      <xdr:col>4</xdr:col>
      <xdr:colOff>939800</xdr:colOff>
      <xdr:row>31</xdr:row>
      <xdr:rowOff>101600</xdr:rowOff>
    </xdr:to>
    <xdr:sp macro="" textlink="">
      <xdr:nvSpPr>
        <xdr:cNvPr id="9" name="右中かっこ 8"/>
        <xdr:cNvSpPr/>
      </xdr:nvSpPr>
      <xdr:spPr>
        <a:xfrm rot="5400000">
          <a:off x="4413250" y="9823450"/>
          <a:ext cx="266700" cy="914400"/>
        </a:xfrm>
        <a:prstGeom prst="rightBrace">
          <a:avLst>
            <a:gd name="adj1" fmla="val 11280"/>
            <a:gd name="adj2" fmla="val 49094"/>
          </a:avLst>
        </a:prstGeom>
        <a:noFill/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639554</xdr:colOff>
      <xdr:row>17</xdr:row>
      <xdr:rowOff>272147</xdr:rowOff>
    </xdr:from>
    <xdr:to>
      <xdr:col>11</xdr:col>
      <xdr:colOff>449055</xdr:colOff>
      <xdr:row>19</xdr:row>
      <xdr:rowOff>40818</xdr:rowOff>
    </xdr:to>
    <xdr:sp macro="" textlink="">
      <xdr:nvSpPr>
        <xdr:cNvPr id="5" name="正方形/長方形 4"/>
        <xdr:cNvSpPr/>
      </xdr:nvSpPr>
      <xdr:spPr>
        <a:xfrm>
          <a:off x="6449804" y="6286504"/>
          <a:ext cx="4503965" cy="503457"/>
        </a:xfrm>
        <a:prstGeom prst="rect">
          <a:avLst/>
        </a:prstGeom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/>
            <a:t>◎低い方の金額が補助基準額となる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33"/>
  <sheetViews>
    <sheetView showZeros="0" tabSelected="1" view="pageBreakPreview" zoomScale="70" zoomScaleNormal="100" zoomScaleSheetLayoutView="70" workbookViewId="0">
      <selection activeCell="S9" sqref="S9"/>
    </sheetView>
  </sheetViews>
  <sheetFormatPr defaultRowHeight="13.5" x14ac:dyDescent="0.15"/>
  <cols>
    <col min="1" max="1" width="6" style="17" customWidth="1"/>
    <col min="2" max="2" width="20.5" style="8" customWidth="1"/>
    <col min="3" max="3" width="21.375" style="10" customWidth="1"/>
    <col min="4" max="4" width="15.625" style="8" bestFit="1" customWidth="1"/>
    <col min="5" max="6" width="12.5" style="8" customWidth="1"/>
    <col min="7" max="7" width="3.75" style="8" bestFit="1" customWidth="1"/>
    <col min="8" max="8" width="15.875" style="8" customWidth="1"/>
    <col min="9" max="9" width="12.5" style="12" customWidth="1"/>
    <col min="10" max="10" width="7" style="8" customWidth="1"/>
    <col min="11" max="11" width="10" style="8" customWidth="1"/>
    <col min="12" max="12" width="6.25" style="8" customWidth="1"/>
    <col min="13" max="13" width="11.625" style="8" customWidth="1"/>
    <col min="14" max="14" width="12.125" style="8" customWidth="1"/>
    <col min="15" max="15" width="3.75" style="8" bestFit="1" customWidth="1"/>
    <col min="16" max="16" width="6" style="8" bestFit="1" customWidth="1"/>
    <col min="17" max="17" width="3.625" style="8" customWidth="1"/>
    <col min="18" max="18" width="9" style="8"/>
    <col min="19" max="19" width="5.625" style="8" bestFit="1" customWidth="1"/>
    <col min="20" max="20" width="3.875" style="8" customWidth="1"/>
    <col min="21" max="21" width="9" style="8" customWidth="1"/>
    <col min="22" max="16384" width="9" style="8"/>
  </cols>
  <sheetData>
    <row r="1" spans="1:23" ht="36" customHeight="1" x14ac:dyDescent="0.15">
      <c r="A1" s="101"/>
      <c r="B1" s="101"/>
      <c r="C1" s="101"/>
      <c r="D1" s="3"/>
      <c r="E1" s="3"/>
      <c r="F1" s="3"/>
      <c r="G1" s="4"/>
      <c r="H1" s="5" t="s">
        <v>40</v>
      </c>
      <c r="I1" s="67"/>
      <c r="J1" s="6" t="s">
        <v>29</v>
      </c>
      <c r="K1" s="2"/>
      <c r="L1" s="7" t="s">
        <v>30</v>
      </c>
      <c r="M1" s="67"/>
      <c r="N1" s="7" t="s">
        <v>31</v>
      </c>
    </row>
    <row r="2" spans="1:23" ht="24" customHeight="1" x14ac:dyDescent="0.15">
      <c r="A2" s="9"/>
      <c r="H2" s="11"/>
    </row>
    <row r="3" spans="1:23" ht="34.5" customHeight="1" x14ac:dyDescent="0.15">
      <c r="A3" s="13"/>
      <c r="B3" s="14" t="s">
        <v>39</v>
      </c>
      <c r="C3" s="1"/>
      <c r="D3" s="104" t="s">
        <v>33</v>
      </c>
      <c r="E3" s="104"/>
      <c r="F3" s="104"/>
      <c r="G3" s="104"/>
      <c r="H3" s="104"/>
      <c r="I3" s="104"/>
      <c r="J3" s="104"/>
      <c r="K3" s="105"/>
      <c r="L3" s="105"/>
      <c r="M3" s="105"/>
      <c r="N3" s="105"/>
    </row>
    <row r="4" spans="1:23" ht="17.25" customHeight="1" x14ac:dyDescent="0.15">
      <c r="A4" s="15"/>
      <c r="B4" s="15"/>
      <c r="C4" s="15"/>
      <c r="D4" s="80"/>
      <c r="E4" s="80"/>
      <c r="F4" s="80"/>
      <c r="G4" s="80"/>
      <c r="H4" s="80"/>
      <c r="I4" s="81"/>
      <c r="J4" s="16"/>
      <c r="K4" s="16"/>
      <c r="R4" s="8" t="s">
        <v>32</v>
      </c>
    </row>
    <row r="5" spans="1:23" ht="26.25" customHeight="1" thickBot="1" x14ac:dyDescent="0.2">
      <c r="D5" s="102"/>
      <c r="E5" s="103"/>
      <c r="F5" s="82"/>
      <c r="G5" s="82"/>
      <c r="H5" s="82"/>
      <c r="I5" s="83"/>
      <c r="J5" s="18"/>
      <c r="K5" s="19"/>
      <c r="O5" s="20"/>
      <c r="P5" s="8">
        <v>0.75</v>
      </c>
      <c r="R5" s="21">
        <v>4</v>
      </c>
      <c r="S5" s="22">
        <v>30</v>
      </c>
      <c r="U5" s="21">
        <f>H6</f>
        <v>0</v>
      </c>
    </row>
    <row r="6" spans="1:23" ht="26.25" customHeight="1" thickBot="1" x14ac:dyDescent="0.2">
      <c r="D6" s="23" t="s">
        <v>11</v>
      </c>
      <c r="E6" s="68"/>
      <c r="F6" s="69"/>
      <c r="G6" s="24" t="s">
        <v>12</v>
      </c>
      <c r="H6" s="25">
        <f>E6</f>
        <v>0</v>
      </c>
      <c r="I6" s="70"/>
      <c r="J6" s="18"/>
      <c r="K6" s="26" t="s">
        <v>13</v>
      </c>
      <c r="L6" s="120">
        <f>DATEDIF(F6,I6,"d")+1</f>
        <v>1</v>
      </c>
      <c r="M6" s="121"/>
      <c r="R6" s="21">
        <v>5</v>
      </c>
      <c r="S6" s="22">
        <v>31</v>
      </c>
      <c r="U6" s="22" t="s">
        <v>14</v>
      </c>
    </row>
    <row r="7" spans="1:23" ht="26.25" customHeight="1" x14ac:dyDescent="0.15">
      <c r="D7" s="27"/>
      <c r="E7" s="84"/>
      <c r="F7" s="84"/>
      <c r="G7" s="82"/>
      <c r="H7" s="82"/>
      <c r="I7" s="83"/>
      <c r="J7" s="18"/>
      <c r="K7" s="19"/>
      <c r="R7" s="21">
        <v>6</v>
      </c>
      <c r="S7" s="22">
        <v>30</v>
      </c>
      <c r="U7" s="29" t="e">
        <f>VLOOKUP(U5,R5:S16,2,FALSE)</f>
        <v>#N/A</v>
      </c>
    </row>
    <row r="8" spans="1:23" ht="30.75" customHeight="1" thickBot="1" x14ac:dyDescent="0.2">
      <c r="D8" s="113" t="s">
        <v>24</v>
      </c>
      <c r="E8" s="114"/>
      <c r="F8" s="28"/>
      <c r="G8" s="30"/>
      <c r="H8" s="91" t="s">
        <v>15</v>
      </c>
      <c r="I8" s="106">
        <f>E6</f>
        <v>0</v>
      </c>
      <c r="J8" s="106"/>
      <c r="K8" s="90"/>
      <c r="M8" s="31"/>
      <c r="N8" s="32"/>
      <c r="O8" s="32"/>
      <c r="R8" s="21">
        <v>7</v>
      </c>
      <c r="S8" s="22">
        <v>31</v>
      </c>
    </row>
    <row r="9" spans="1:23" ht="29.25" customHeight="1" thickBot="1" x14ac:dyDescent="0.2">
      <c r="D9" s="33" t="s">
        <v>2</v>
      </c>
      <c r="E9" s="71"/>
      <c r="F9" s="28"/>
      <c r="H9" s="94" t="s">
        <v>1</v>
      </c>
      <c r="I9" s="98" t="s">
        <v>7</v>
      </c>
      <c r="J9" s="30"/>
      <c r="K9" s="131" t="s">
        <v>34</v>
      </c>
      <c r="L9" s="132"/>
      <c r="M9" s="98" t="s">
        <v>35</v>
      </c>
      <c r="N9" s="92"/>
      <c r="R9" s="21">
        <v>8</v>
      </c>
      <c r="S9" s="22">
        <v>31</v>
      </c>
      <c r="U9" s="8" t="s">
        <v>18</v>
      </c>
    </row>
    <row r="10" spans="1:23" ht="39.75" customHeight="1" thickBot="1" x14ac:dyDescent="0.2">
      <c r="D10" s="34" t="s">
        <v>3</v>
      </c>
      <c r="E10" s="72"/>
      <c r="F10" s="28"/>
      <c r="H10" s="95" t="s">
        <v>2</v>
      </c>
      <c r="I10" s="85" t="e">
        <f>IF($E$22&lt;$E$30,E18,IF($E$22&gt;$E$30,E26,"?"))</f>
        <v>#N/A</v>
      </c>
      <c r="J10" s="30"/>
      <c r="K10" s="133" t="s">
        <v>36</v>
      </c>
      <c r="L10" s="134"/>
      <c r="M10" s="99" t="e">
        <f>I14</f>
        <v>#N/A</v>
      </c>
      <c r="N10" s="39"/>
      <c r="R10" s="21">
        <v>9</v>
      </c>
      <c r="S10" s="22">
        <v>30</v>
      </c>
      <c r="U10" s="53" t="e">
        <f>MIN(E30,E22)</f>
        <v>#N/A</v>
      </c>
      <c r="W10" s="35"/>
    </row>
    <row r="11" spans="1:23" ht="21.75" customHeight="1" x14ac:dyDescent="0.15">
      <c r="F11" s="28"/>
      <c r="G11" s="30"/>
      <c r="H11" s="96" t="s">
        <v>3</v>
      </c>
      <c r="I11" s="86" t="e">
        <f>IF($E$22&lt;$E$30,E19,IF($E$22&gt;$E$30,E27,"?"))</f>
        <v>#N/A</v>
      </c>
      <c r="J11" s="88"/>
      <c r="K11" s="135" t="s">
        <v>37</v>
      </c>
      <c r="L11" s="136"/>
      <c r="M11" s="139" t="e">
        <f>ROUNDDOWN(M10*3/4,-3)</f>
        <v>#N/A</v>
      </c>
      <c r="N11" s="36"/>
      <c r="R11" s="21">
        <v>10</v>
      </c>
      <c r="S11" s="22">
        <v>31</v>
      </c>
    </row>
    <row r="12" spans="1:23" ht="47.25" customHeight="1" x14ac:dyDescent="0.15">
      <c r="D12" s="111" t="s">
        <v>28</v>
      </c>
      <c r="E12" s="112"/>
      <c r="F12" s="28"/>
      <c r="H12" s="96" t="s">
        <v>27</v>
      </c>
      <c r="I12" s="86" t="e">
        <f>IF($E$22&lt;$E$30,E20,IF($E$22&gt;$E$30,E28,"?"))</f>
        <v>#N/A</v>
      </c>
      <c r="J12" s="88"/>
      <c r="K12" s="135"/>
      <c r="L12" s="136"/>
      <c r="M12" s="140"/>
      <c r="N12" s="36"/>
      <c r="R12" s="21">
        <v>11</v>
      </c>
      <c r="S12" s="22">
        <v>30</v>
      </c>
    </row>
    <row r="13" spans="1:23" ht="21.75" customHeight="1" thickBot="1" x14ac:dyDescent="0.2">
      <c r="A13" s="37"/>
      <c r="D13" s="38" t="s">
        <v>23</v>
      </c>
      <c r="E13" s="73"/>
      <c r="F13" s="28"/>
      <c r="H13" s="95" t="s">
        <v>10</v>
      </c>
      <c r="I13" s="86" t="e">
        <f>IF($E$22&lt;$E$30,E21,IF($E$22&gt;$E$30,E29,"?"))</f>
        <v>#N/A</v>
      </c>
      <c r="J13" s="88"/>
      <c r="K13" s="135" t="s">
        <v>38</v>
      </c>
      <c r="L13" s="134"/>
      <c r="M13" s="141" t="e">
        <f>M10-M11</f>
        <v>#N/A</v>
      </c>
      <c r="N13" s="36"/>
      <c r="R13" s="21">
        <v>12</v>
      </c>
      <c r="S13" s="22">
        <v>31</v>
      </c>
    </row>
    <row r="14" spans="1:23" ht="25.5" customHeight="1" thickBot="1" x14ac:dyDescent="0.2">
      <c r="A14" s="37"/>
      <c r="D14" s="10"/>
      <c r="E14" s="10"/>
      <c r="F14" s="28"/>
      <c r="H14" s="97" t="s">
        <v>6</v>
      </c>
      <c r="I14" s="87" t="e">
        <f>MIN(E30,E22)</f>
        <v>#N/A</v>
      </c>
      <c r="J14" s="88"/>
      <c r="K14" s="137"/>
      <c r="L14" s="138"/>
      <c r="M14" s="142"/>
      <c r="N14" s="40"/>
      <c r="R14" s="21">
        <v>1</v>
      </c>
      <c r="S14" s="22">
        <v>31</v>
      </c>
    </row>
    <row r="15" spans="1:23" ht="35.25" customHeight="1" x14ac:dyDescent="0.15">
      <c r="A15" s="41" t="s">
        <v>26</v>
      </c>
      <c r="B15" s="42">
        <f>J8</f>
        <v>0</v>
      </c>
      <c r="C15" s="43" t="s">
        <v>25</v>
      </c>
      <c r="E15" s="43"/>
      <c r="J15" s="89"/>
      <c r="L15" s="93"/>
      <c r="M15" s="93"/>
      <c r="R15" s="21">
        <v>2</v>
      </c>
      <c r="S15" s="22">
        <v>28</v>
      </c>
    </row>
    <row r="16" spans="1:23" s="12" customFormat="1" ht="17.25" customHeight="1" x14ac:dyDescent="0.15">
      <c r="A16" s="107"/>
      <c r="B16" s="107" t="s">
        <v>4</v>
      </c>
      <c r="C16" s="44" t="s">
        <v>0</v>
      </c>
      <c r="D16" s="107" t="s">
        <v>1</v>
      </c>
      <c r="E16" s="108" t="s">
        <v>19</v>
      </c>
      <c r="F16" s="122"/>
      <c r="G16" s="109"/>
      <c r="H16" s="109"/>
      <c r="R16" s="21">
        <v>3</v>
      </c>
      <c r="S16" s="22">
        <v>31</v>
      </c>
    </row>
    <row r="17" spans="1:9" s="12" customFormat="1" x14ac:dyDescent="0.15">
      <c r="A17" s="107"/>
      <c r="B17" s="107"/>
      <c r="C17" s="45" t="s">
        <v>5</v>
      </c>
      <c r="D17" s="107"/>
      <c r="E17" s="107"/>
      <c r="F17" s="123"/>
      <c r="G17" s="110"/>
      <c r="H17" s="110"/>
    </row>
    <row r="18" spans="1:9" ht="29.25" customHeight="1" x14ac:dyDescent="0.15">
      <c r="A18" s="124" t="s">
        <v>21</v>
      </c>
      <c r="B18" s="115" t="s">
        <v>41</v>
      </c>
      <c r="C18" s="117" t="s">
        <v>42</v>
      </c>
      <c r="D18" s="17" t="s">
        <v>2</v>
      </c>
      <c r="E18" s="74"/>
      <c r="F18" s="76"/>
      <c r="G18" s="46"/>
      <c r="H18" s="46"/>
    </row>
    <row r="19" spans="1:9" ht="29.25" customHeight="1" x14ac:dyDescent="0.15">
      <c r="A19" s="125"/>
      <c r="B19" s="116"/>
      <c r="C19" s="118"/>
      <c r="D19" s="47" t="s">
        <v>16</v>
      </c>
      <c r="E19" s="75"/>
      <c r="F19" s="76"/>
      <c r="G19" s="48"/>
      <c r="H19" s="48"/>
    </row>
    <row r="20" spans="1:9" ht="29.25" customHeight="1" x14ac:dyDescent="0.15">
      <c r="A20" s="125"/>
      <c r="B20" s="116"/>
      <c r="C20" s="118"/>
      <c r="D20" s="49" t="s">
        <v>8</v>
      </c>
      <c r="E20" s="50">
        <f>E13</f>
        <v>0</v>
      </c>
      <c r="F20" s="77"/>
      <c r="G20" s="48"/>
      <c r="H20" s="48"/>
    </row>
    <row r="21" spans="1:9" ht="32.25" customHeight="1" thickBot="1" x14ac:dyDescent="0.2">
      <c r="A21" s="125"/>
      <c r="B21" s="116"/>
      <c r="C21" s="118"/>
      <c r="D21" s="51" t="s">
        <v>9</v>
      </c>
      <c r="E21" s="74"/>
      <c r="F21" s="77"/>
      <c r="G21" s="52"/>
      <c r="H21" s="52"/>
    </row>
    <row r="22" spans="1:9" ht="26.25" customHeight="1" x14ac:dyDescent="0.15">
      <c r="A22" s="126"/>
      <c r="B22" s="116"/>
      <c r="C22" s="118"/>
      <c r="D22" s="54" t="s">
        <v>17</v>
      </c>
      <c r="E22" s="55">
        <f>SUM(E18:E20)-E21</f>
        <v>0</v>
      </c>
      <c r="F22" s="76"/>
      <c r="G22" s="56"/>
      <c r="H22" s="40"/>
    </row>
    <row r="23" spans="1:9" s="60" customFormat="1" ht="30.75" customHeight="1" x14ac:dyDescent="0.15">
      <c r="A23" s="57"/>
      <c r="B23" s="100"/>
      <c r="C23" s="58"/>
      <c r="D23" s="57"/>
      <c r="E23" s="59"/>
      <c r="F23" s="78"/>
      <c r="G23" s="56"/>
      <c r="H23" s="40"/>
      <c r="I23" s="39"/>
    </row>
    <row r="24" spans="1:9" s="12" customFormat="1" ht="13.5" customHeight="1" x14ac:dyDescent="0.15">
      <c r="A24" s="107"/>
      <c r="B24" s="107" t="s">
        <v>4</v>
      </c>
      <c r="C24" s="44" t="s">
        <v>0</v>
      </c>
      <c r="D24" s="107" t="s">
        <v>1</v>
      </c>
      <c r="E24" s="108" t="s">
        <v>20</v>
      </c>
      <c r="F24" s="79"/>
      <c r="G24" s="109"/>
      <c r="H24" s="109"/>
    </row>
    <row r="25" spans="1:9" s="12" customFormat="1" x14ac:dyDescent="0.15">
      <c r="A25" s="119"/>
      <c r="B25" s="119"/>
      <c r="C25" s="61" t="s">
        <v>5</v>
      </c>
      <c r="D25" s="107"/>
      <c r="E25" s="107"/>
      <c r="F25" s="79"/>
      <c r="G25" s="110"/>
      <c r="H25" s="110"/>
    </row>
    <row r="26" spans="1:9" ht="29.25" customHeight="1" x14ac:dyDescent="0.15">
      <c r="A26" s="124" t="s">
        <v>22</v>
      </c>
      <c r="B26" s="127" t="str">
        <f>B18</f>
        <v>○○　○○</v>
      </c>
      <c r="C26" s="128" t="str">
        <f>C18</f>
        <v>習志野市○○町○丁目○-○　   ○○ハイツ○○号</v>
      </c>
      <c r="D26" s="62" t="s">
        <v>2</v>
      </c>
      <c r="E26" s="63" t="e">
        <f>ROUNDDOWN(E9*L6/U7,0)</f>
        <v>#N/A</v>
      </c>
      <c r="F26" s="79"/>
      <c r="G26" s="46"/>
      <c r="H26" s="46"/>
    </row>
    <row r="27" spans="1:9" ht="29.25" customHeight="1" x14ac:dyDescent="0.15">
      <c r="A27" s="125"/>
      <c r="B27" s="127"/>
      <c r="C27" s="129"/>
      <c r="D27" s="64" t="s">
        <v>3</v>
      </c>
      <c r="E27" s="65" t="e">
        <f>ROUNDDOWN(E10*L6/U7,0)</f>
        <v>#N/A</v>
      </c>
      <c r="F27" s="79"/>
      <c r="G27" s="48"/>
      <c r="H27" s="48"/>
    </row>
    <row r="28" spans="1:9" ht="29.25" customHeight="1" x14ac:dyDescent="0.15">
      <c r="A28" s="125"/>
      <c r="B28" s="127"/>
      <c r="C28" s="129"/>
      <c r="D28" s="49" t="s">
        <v>8</v>
      </c>
      <c r="E28" s="65" t="e">
        <f>ROUNDDOWN(E13*L6/U7,0)</f>
        <v>#N/A</v>
      </c>
      <c r="F28" s="79"/>
      <c r="G28" s="48"/>
      <c r="H28" s="48"/>
    </row>
    <row r="29" spans="1:9" ht="23.25" customHeight="1" thickBot="1" x14ac:dyDescent="0.2">
      <c r="A29" s="125"/>
      <c r="B29" s="127"/>
      <c r="C29" s="129"/>
      <c r="D29" s="51" t="s">
        <v>9</v>
      </c>
      <c r="E29" s="65" t="e">
        <f>ROUNDDOWN(E21*L6/U7,0)</f>
        <v>#N/A</v>
      </c>
      <c r="G29" s="52"/>
      <c r="H29" s="52"/>
    </row>
    <row r="30" spans="1:9" ht="26.25" customHeight="1" x14ac:dyDescent="0.15">
      <c r="A30" s="126"/>
      <c r="B30" s="127"/>
      <c r="C30" s="130"/>
      <c r="D30" s="66" t="str">
        <f>D22</f>
        <v>法人負担計</v>
      </c>
      <c r="E30" s="55" t="e">
        <f>SUM(E26:E28)-E29</f>
        <v>#N/A</v>
      </c>
      <c r="G30" s="56"/>
      <c r="H30" s="40"/>
    </row>
    <row r="33" ht="6.75" customHeight="1" x14ac:dyDescent="0.15"/>
  </sheetData>
  <sheetProtection selectLockedCells="1"/>
  <mergeCells count="32">
    <mergeCell ref="A26:A30"/>
    <mergeCell ref="B26:B30"/>
    <mergeCell ref="C26:C30"/>
    <mergeCell ref="E24:E25"/>
    <mergeCell ref="A18:A22"/>
    <mergeCell ref="D24:D25"/>
    <mergeCell ref="L6:M6"/>
    <mergeCell ref="G24:G25"/>
    <mergeCell ref="H24:H25"/>
    <mergeCell ref="F16:F17"/>
    <mergeCell ref="K9:L9"/>
    <mergeCell ref="K10:L10"/>
    <mergeCell ref="K11:L12"/>
    <mergeCell ref="K13:L14"/>
    <mergeCell ref="M11:M12"/>
    <mergeCell ref="M13:M14"/>
    <mergeCell ref="B18:B22"/>
    <mergeCell ref="C18:C22"/>
    <mergeCell ref="A24:A25"/>
    <mergeCell ref="B24:B25"/>
    <mergeCell ref="A16:A17"/>
    <mergeCell ref="B16:B17"/>
    <mergeCell ref="A1:C1"/>
    <mergeCell ref="D5:E5"/>
    <mergeCell ref="D3:N3"/>
    <mergeCell ref="I8:J8"/>
    <mergeCell ref="D16:D17"/>
    <mergeCell ref="E16:E17"/>
    <mergeCell ref="G16:G17"/>
    <mergeCell ref="H16:H17"/>
    <mergeCell ref="D12:E12"/>
    <mergeCell ref="D8:E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日割り計算比較表</vt:lpstr>
      <vt:lpstr>日割り計算比較表!Print_Area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2013-10-17T05:46:56Z</dcterms:created>
  <dc:creator>user</dc:creator>
  <cp:lastModifiedBy>User</cp:lastModifiedBy>
  <cp:lastPrinted>2014-04-01T02:00:18Z</cp:lastPrinted>
  <dcterms:modified xsi:type="dcterms:W3CDTF">2020-06-15T10:15:43Z</dcterms:modified>
</cp:coreProperties>
</file>